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Свед." sheetId="2" r:id="rId1"/>
    <sheet name="Смета13" sheetId="3" r:id="rId2"/>
    <sheet name="УтвСм13" sheetId="4" r:id="rId3"/>
  </sheets>
  <calcPr calcId="144525"/>
</workbook>
</file>

<file path=xl/calcChain.xml><?xml version="1.0" encoding="utf-8"?>
<calcChain xmlns="http://schemas.openxmlformats.org/spreadsheetml/2006/main">
  <c r="H45" i="4" l="1"/>
  <c r="F49" i="2"/>
  <c r="H24" i="4"/>
  <c r="H22" i="4"/>
  <c r="G45" i="4"/>
  <c r="G40" i="4"/>
  <c r="G24" i="4"/>
  <c r="G40" i="3"/>
  <c r="G45" i="3" s="1"/>
  <c r="G24" i="3"/>
  <c r="C62" i="2"/>
  <c r="C59" i="2"/>
  <c r="C49" i="2"/>
  <c r="C51" i="2" s="1"/>
  <c r="C64" i="2" l="1"/>
  <c r="C16" i="2"/>
  <c r="C8" i="2"/>
  <c r="C53" i="2" l="1"/>
</calcChain>
</file>

<file path=xl/sharedStrings.xml><?xml version="1.0" encoding="utf-8"?>
<sst xmlns="http://schemas.openxmlformats.org/spreadsheetml/2006/main" count="145" uniqueCount="93">
  <si>
    <t>Субсидии</t>
  </si>
  <si>
    <t>Отчет о средствах, поступивших и израсходованных в 2013 г.</t>
  </si>
  <si>
    <t>Остаток на расчетном счете</t>
  </si>
  <si>
    <t>Объекты внеоборотных активов, подлежащие вводу в эксплуатацию в 2013 г.</t>
  </si>
  <si>
    <t>ОСТАТОК НЕИСПОЛЬЗОВАННЫХ ЦЕЛЕВЫХ СРЕДСТВ НА 31.12.2012 г.</t>
  </si>
  <si>
    <t>ВСЕГО остаток на 31.12.2012 г.</t>
  </si>
  <si>
    <t>ПОСТУПЛЕНИЕ ЦЕЛЕВЫХ СРЕДСТВ В 2013 г</t>
  </si>
  <si>
    <t>Гранты</t>
  </si>
  <si>
    <t xml:space="preserve">Пожертвования частных лиц, поступившие через ОСМП </t>
  </si>
  <si>
    <t>Пожертвования частных лиц, поступившие на расчетный счет</t>
  </si>
  <si>
    <t>Пожертвования юридических лиц, поступившие на расчетный счет</t>
  </si>
  <si>
    <t>Пожертвования частных лиц, поступившие в кассу</t>
  </si>
  <si>
    <t>ВСЕГО поступило в 2013 г.</t>
  </si>
  <si>
    <t>РАСХОДОВАНИЕ ЦЕЛЕВЫХ СРЕДСТВ В 2013 г</t>
  </si>
  <si>
    <t>Программа дополнительного ухода за детьми:</t>
  </si>
  <si>
    <t>Заработная плата сотрудников</t>
  </si>
  <si>
    <t>Отчисления на социальое страхование с ФОТ</t>
  </si>
  <si>
    <t>Приобретение оборудования для домов ребенка:</t>
  </si>
  <si>
    <t>Дом ребенка № 4</t>
  </si>
  <si>
    <t>Дом ребенка № 8</t>
  </si>
  <si>
    <t>Дом ребенка № 12</t>
  </si>
  <si>
    <t>Полиграфическая мастерская</t>
  </si>
  <si>
    <t>Основные средства, приобретенные в 2012 г. -введенные в эксплуатацию в 2013 г.</t>
  </si>
  <si>
    <t>Основные средства, приобретенные в 2013 г.</t>
  </si>
  <si>
    <t>Материалы для мастерской</t>
  </si>
  <si>
    <t>Прочие мероприятия</t>
  </si>
  <si>
    <t>Заказ и изготовление листовок</t>
  </si>
  <si>
    <t>Заказ и изготовление ящика для пожертвований</t>
  </si>
  <si>
    <t>Приобретение CD-дисков</t>
  </si>
  <si>
    <t>Расходы на содержание АУП</t>
  </si>
  <si>
    <t>Заработная плата АУП</t>
  </si>
  <si>
    <t>Аренда помещений</t>
  </si>
  <si>
    <t>Совместный проект со Свято-Владимирской школой</t>
  </si>
  <si>
    <t>Услуги банка:</t>
  </si>
  <si>
    <t>БИНБАНК - расчетный счет</t>
  </si>
  <si>
    <t>БИНБАНК -специальный счет</t>
  </si>
  <si>
    <t>Банк ВТБ - расчетный счет</t>
  </si>
  <si>
    <t>ВСЕГО израсходовано в 2013 г.</t>
  </si>
  <si>
    <t>Транспортные и прочие расходы</t>
  </si>
  <si>
    <t>Остаток целевых средств на 31.12.2013 г.</t>
  </si>
  <si>
    <t>Благотворительный фонд святой блаженной Матроны Московской</t>
  </si>
  <si>
    <t>Расшифровка остатка целевых средств на 31.12.2013 г.</t>
  </si>
  <si>
    <t>Остаток на расчетных счетах</t>
  </si>
  <si>
    <t>Аванс за аренду помещения в 2014 г.</t>
  </si>
  <si>
    <t>ВСЕГО:</t>
  </si>
  <si>
    <t>Заработная плата сотрудников, начисленная в Декабре 2013 г., подлежащая выплате в Январе 2014 г.</t>
  </si>
  <si>
    <t>Отчисления на социальое страхование с ФОТ, подлежащие уплате в Январе 2014 г.</t>
  </si>
  <si>
    <t>ИТОГО остаток:</t>
  </si>
  <si>
    <t>Разница, между авансами, уплаченными поставщикам и задолженностью по ЗП</t>
  </si>
  <si>
    <t>УТВЕРЖДАЮ</t>
  </si>
  <si>
    <t>Директор Благотворительного фонда</t>
  </si>
  <si>
    <t>во имя св. блаженной Матроны Московской</t>
  </si>
  <si>
    <t>________________________Москалева С.Н.</t>
  </si>
  <si>
    <t xml:space="preserve">Смета доходов и расходов </t>
  </si>
  <si>
    <t>Благотворительного фонда помощи детям сиротам-инвалидам                                                                                                                                 во имя святой блаженной Матроны Московской</t>
  </si>
  <si>
    <t>Номер</t>
  </si>
  <si>
    <t xml:space="preserve">           Наименование  статей  </t>
  </si>
  <si>
    <t xml:space="preserve">   План</t>
  </si>
  <si>
    <t>Примечание</t>
  </si>
  <si>
    <t>строки</t>
  </si>
  <si>
    <t xml:space="preserve">           доходов  и  расходов</t>
  </si>
  <si>
    <t>(руб.)</t>
  </si>
  <si>
    <r>
      <t xml:space="preserve">            </t>
    </r>
    <r>
      <rPr>
        <b/>
        <i/>
        <sz val="12"/>
        <rFont val="Times New Roman"/>
        <family val="1"/>
        <charset val="204"/>
      </rPr>
      <t xml:space="preserve">  РАЗДЕЛ  1.   Доходы</t>
    </r>
  </si>
  <si>
    <t xml:space="preserve">       1.1.</t>
  </si>
  <si>
    <t>Пожертвования  от  физических  лиц</t>
  </si>
  <si>
    <t xml:space="preserve">       1.2.</t>
  </si>
  <si>
    <t>Пожертвования  от юридических лиц</t>
  </si>
  <si>
    <t xml:space="preserve">      ИТОГО  по  разделу  1 :</t>
  </si>
  <si>
    <r>
      <t xml:space="preserve">          </t>
    </r>
    <r>
      <rPr>
        <b/>
        <i/>
        <sz val="12"/>
        <rFont val="Times New Roman"/>
        <family val="1"/>
        <charset val="204"/>
      </rPr>
      <t xml:space="preserve"> РАЗДЕЛ  2.  Расходы</t>
    </r>
  </si>
  <si>
    <t xml:space="preserve">      2.1.</t>
  </si>
  <si>
    <t xml:space="preserve">      2.2. </t>
  </si>
  <si>
    <t xml:space="preserve">      2.3.</t>
  </si>
  <si>
    <t xml:space="preserve">      2.4.</t>
  </si>
  <si>
    <t xml:space="preserve">      2.5.</t>
  </si>
  <si>
    <t>Прочие расходы</t>
  </si>
  <si>
    <t>ИТОГО  по разделу  2 :</t>
  </si>
  <si>
    <t xml:space="preserve">Главный бухгалтер </t>
  </si>
  <si>
    <t>Клюева Н.Л.</t>
  </si>
  <si>
    <t>Приложение 1 к Приказу № ___   от "____"__________________20___г.</t>
  </si>
  <si>
    <t>"____"______________________20__ г.</t>
  </si>
  <si>
    <t xml:space="preserve">                         на 2013 год</t>
  </si>
  <si>
    <t xml:space="preserve">       1.3.</t>
  </si>
  <si>
    <t>Остаток целевых средств 2012 г., подлежащий использованию в 2013 г.</t>
  </si>
  <si>
    <t>Программа дополнительного ухода за детьми</t>
  </si>
  <si>
    <t>Приобретение оборудования для домов ребенка</t>
  </si>
  <si>
    <t>Отчисления с ФОТ</t>
  </si>
  <si>
    <t>Услуги банка</t>
  </si>
  <si>
    <t>2.5.</t>
  </si>
  <si>
    <t>Прочие целевые расходы</t>
  </si>
  <si>
    <t>Остаток целевых средств 2013 г., подлежащий использованию в 2014 г.</t>
  </si>
  <si>
    <t xml:space="preserve">Исполнение сметы доходов и расходов </t>
  </si>
  <si>
    <t xml:space="preserve">   Факт</t>
  </si>
  <si>
    <t xml:space="preserve">                        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</si>
</sst>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65" fontId="3" fillId="0" borderId="0" xfId="0" applyNumberFormat="1" applyFont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165" fontId="3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3" fillId="0" borderId="2" xfId="0" applyFont="1" applyBorder="1"/>
    <xf numFmtId="165" fontId="3" fillId="0" borderId="2" xfId="0" applyNumberFormat="1" applyFont="1" applyBorder="1"/>
    <xf numFmtId="165" fontId="0" fillId="0" borderId="0" xfId="0" applyNumberFormat="1" applyBorder="1"/>
    <xf numFmtId="165" fontId="3" fillId="0" borderId="0" xfId="0" applyNumberFormat="1" applyFont="1" applyBorder="1"/>
    <xf numFmtId="165" fontId="1" fillId="0" borderId="0" xfId="0" applyNumberFormat="1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2" fontId="6" fillId="0" borderId="28" xfId="0" applyNumberFormat="1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2" fontId="8" fillId="0" borderId="28" xfId="0" applyNumberFormat="1" applyFont="1" applyBorder="1"/>
    <xf numFmtId="0" fontId="5" fillId="0" borderId="0" xfId="0" applyFont="1" applyAlignment="1">
      <alignment vertical="center"/>
    </xf>
    <xf numFmtId="0" fontId="6" fillId="0" borderId="29" xfId="0" applyFont="1" applyBorder="1"/>
    <xf numFmtId="0" fontId="7" fillId="0" borderId="0" xfId="0" applyFont="1" applyAlignment="1">
      <alignment horizontal="center"/>
    </xf>
    <xf numFmtId="164" fontId="6" fillId="0" borderId="3" xfId="1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164" fontId="8" fillId="0" borderId="1" xfId="1" applyFont="1" applyBorder="1" applyAlignment="1">
      <alignment horizontal="right"/>
    </xf>
    <xf numFmtId="164" fontId="6" fillId="0" borderId="30" xfId="1" applyFont="1" applyBorder="1" applyAlignment="1">
      <alignment horizontal="right"/>
    </xf>
    <xf numFmtId="164" fontId="6" fillId="0" borderId="1" xfId="1" applyFont="1" applyBorder="1" applyAlignment="1"/>
    <xf numFmtId="165" fontId="0" fillId="0" borderId="0" xfId="0" applyNumberFormat="1"/>
    <xf numFmtId="0" fontId="6" fillId="0" borderId="2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3" xfId="0" applyFont="1" applyBorder="1"/>
    <xf numFmtId="164" fontId="6" fillId="0" borderId="23" xfId="1" applyFont="1" applyBorder="1"/>
    <xf numFmtId="164" fontId="6" fillId="0" borderId="28" xfId="1" applyFont="1" applyBorder="1"/>
    <xf numFmtId="164" fontId="8" fillId="0" borderId="28" xfId="1" applyFont="1" applyBorder="1"/>
    <xf numFmtId="164" fontId="6" fillId="0" borderId="31" xfId="1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0" workbookViewId="0">
      <selection activeCell="F46" sqref="F46:F49"/>
    </sheetView>
  </sheetViews>
  <sheetFormatPr defaultRowHeight="15" x14ac:dyDescent="0.25"/>
  <cols>
    <col min="1" max="1" width="3.5703125" customWidth="1"/>
    <col min="2" max="2" width="76" customWidth="1"/>
    <col min="3" max="3" width="16.28515625" customWidth="1"/>
    <col min="6" max="6" width="11.85546875" customWidth="1"/>
    <col min="8" max="8" width="12.42578125" customWidth="1"/>
  </cols>
  <sheetData>
    <row r="1" spans="1:4" ht="18.75" x14ac:dyDescent="0.3">
      <c r="A1" s="68" t="s">
        <v>40</v>
      </c>
      <c r="B1" s="68"/>
      <c r="C1" s="68"/>
      <c r="D1" s="68"/>
    </row>
    <row r="2" spans="1:4" ht="18.75" x14ac:dyDescent="0.3">
      <c r="A2" s="68" t="s">
        <v>1</v>
      </c>
      <c r="B2" s="68"/>
      <c r="C2" s="68"/>
      <c r="D2" s="68"/>
    </row>
    <row r="3" spans="1:4" ht="6" customHeight="1" x14ac:dyDescent="0.25"/>
    <row r="4" spans="1:4" x14ac:dyDescent="0.25">
      <c r="A4" s="4"/>
      <c r="B4" s="5" t="s">
        <v>4</v>
      </c>
      <c r="C4" s="6"/>
    </row>
    <row r="5" spans="1:4" ht="19.5" customHeight="1" x14ac:dyDescent="0.25">
      <c r="A5" s="6">
        <v>1</v>
      </c>
      <c r="B5" s="6" t="s">
        <v>2</v>
      </c>
      <c r="C5" s="7">
        <v>688850.25</v>
      </c>
    </row>
    <row r="6" spans="1:4" x14ac:dyDescent="0.25">
      <c r="A6" s="6">
        <v>2</v>
      </c>
      <c r="B6" s="8" t="s">
        <v>3</v>
      </c>
      <c r="C6" s="7">
        <v>300727.28999999998</v>
      </c>
    </row>
    <row r="7" spans="1:4" x14ac:dyDescent="0.25">
      <c r="A7" s="6">
        <v>3</v>
      </c>
      <c r="B7" s="6" t="s">
        <v>48</v>
      </c>
      <c r="C7" s="7">
        <v>58648.02</v>
      </c>
    </row>
    <row r="8" spans="1:4" ht="15.75" thickBot="1" x14ac:dyDescent="0.3">
      <c r="A8" s="13"/>
      <c r="B8" s="14" t="s">
        <v>5</v>
      </c>
      <c r="C8" s="15">
        <f>SUM(C4:C7)</f>
        <v>1048225.56</v>
      </c>
    </row>
    <row r="9" spans="1:4" ht="15.75" thickTop="1" x14ac:dyDescent="0.25">
      <c r="A9" s="6"/>
      <c r="B9" s="5" t="s">
        <v>6</v>
      </c>
      <c r="C9" s="7"/>
    </row>
    <row r="10" spans="1:4" x14ac:dyDescent="0.25">
      <c r="A10" s="6">
        <v>1</v>
      </c>
      <c r="B10" s="6" t="s">
        <v>7</v>
      </c>
      <c r="C10" s="7">
        <v>0</v>
      </c>
    </row>
    <row r="11" spans="1:4" x14ac:dyDescent="0.25">
      <c r="A11" s="6">
        <v>2</v>
      </c>
      <c r="B11" s="10" t="s">
        <v>0</v>
      </c>
      <c r="C11" s="7">
        <v>0</v>
      </c>
    </row>
    <row r="12" spans="1:4" x14ac:dyDescent="0.25">
      <c r="A12" s="6">
        <v>3</v>
      </c>
      <c r="B12" s="6" t="s">
        <v>8</v>
      </c>
      <c r="C12" s="7">
        <v>887281.58</v>
      </c>
    </row>
    <row r="13" spans="1:4" x14ac:dyDescent="0.25">
      <c r="A13" s="6">
        <v>4</v>
      </c>
      <c r="B13" s="6" t="s">
        <v>9</v>
      </c>
      <c r="C13" s="7">
        <v>32800</v>
      </c>
    </row>
    <row r="14" spans="1:4" x14ac:dyDescent="0.25">
      <c r="A14" s="6">
        <v>5</v>
      </c>
      <c r="B14" s="6" t="s">
        <v>10</v>
      </c>
      <c r="C14" s="7">
        <v>60000</v>
      </c>
    </row>
    <row r="15" spans="1:4" x14ac:dyDescent="0.25">
      <c r="A15" s="6">
        <v>6</v>
      </c>
      <c r="B15" s="6" t="s">
        <v>11</v>
      </c>
      <c r="C15" s="7">
        <v>75000</v>
      </c>
    </row>
    <row r="16" spans="1:4" ht="15.75" thickBot="1" x14ac:dyDescent="0.3">
      <c r="A16" s="13"/>
      <c r="B16" s="14" t="s">
        <v>12</v>
      </c>
      <c r="C16" s="15">
        <f>SUM(C10:C15)</f>
        <v>1055081.58</v>
      </c>
    </row>
    <row r="17" spans="1:3" ht="15.75" thickTop="1" x14ac:dyDescent="0.25">
      <c r="A17" s="6"/>
      <c r="B17" s="5" t="s">
        <v>13</v>
      </c>
      <c r="C17" s="7"/>
    </row>
    <row r="18" spans="1:3" x14ac:dyDescent="0.25">
      <c r="A18" s="6">
        <v>1</v>
      </c>
      <c r="B18" s="6" t="s">
        <v>14</v>
      </c>
      <c r="C18" s="7"/>
    </row>
    <row r="19" spans="1:3" x14ac:dyDescent="0.25">
      <c r="A19" s="6"/>
      <c r="B19" s="11" t="s">
        <v>15</v>
      </c>
      <c r="C19" s="7">
        <v>411550</v>
      </c>
    </row>
    <row r="20" spans="1:3" x14ac:dyDescent="0.25">
      <c r="A20" s="6"/>
      <c r="B20" s="6" t="s">
        <v>16</v>
      </c>
      <c r="C20" s="7">
        <v>124288.1</v>
      </c>
    </row>
    <row r="21" spans="1:3" x14ac:dyDescent="0.25">
      <c r="A21" s="6"/>
      <c r="B21" s="6"/>
      <c r="C21" s="7"/>
    </row>
    <row r="22" spans="1:3" x14ac:dyDescent="0.25">
      <c r="A22" s="6">
        <v>2</v>
      </c>
      <c r="B22" s="6" t="s">
        <v>17</v>
      </c>
      <c r="C22" s="6"/>
    </row>
    <row r="23" spans="1:3" x14ac:dyDescent="0.25">
      <c r="A23" s="6"/>
      <c r="B23" s="6" t="s">
        <v>18</v>
      </c>
      <c r="C23" s="7">
        <v>178052</v>
      </c>
    </row>
    <row r="24" spans="1:3" x14ac:dyDescent="0.25">
      <c r="A24" s="6"/>
      <c r="B24" s="6" t="s">
        <v>19</v>
      </c>
      <c r="C24" s="7">
        <v>154479</v>
      </c>
    </row>
    <row r="25" spans="1:3" x14ac:dyDescent="0.25">
      <c r="A25" s="6"/>
      <c r="B25" s="6" t="s">
        <v>20</v>
      </c>
      <c r="C25" s="7">
        <v>179000</v>
      </c>
    </row>
    <row r="26" spans="1:3" x14ac:dyDescent="0.25">
      <c r="A26" s="6"/>
      <c r="B26" s="6"/>
      <c r="C26" s="7"/>
    </row>
    <row r="27" spans="1:3" x14ac:dyDescent="0.25">
      <c r="A27" s="6">
        <v>3</v>
      </c>
      <c r="B27" s="6" t="s">
        <v>21</v>
      </c>
      <c r="C27" s="6"/>
    </row>
    <row r="28" spans="1:3" ht="15" customHeight="1" x14ac:dyDescent="0.25">
      <c r="A28" s="6"/>
      <c r="B28" s="8" t="s">
        <v>22</v>
      </c>
      <c r="C28" s="7">
        <v>300727.39</v>
      </c>
    </row>
    <row r="29" spans="1:3" x14ac:dyDescent="0.25">
      <c r="A29" s="6"/>
      <c r="B29" s="6" t="s">
        <v>23</v>
      </c>
      <c r="C29" s="7">
        <v>136776</v>
      </c>
    </row>
    <row r="30" spans="1:3" x14ac:dyDescent="0.25">
      <c r="A30" s="6"/>
      <c r="B30" s="6" t="s">
        <v>24</v>
      </c>
      <c r="C30" s="7">
        <v>22339</v>
      </c>
    </row>
    <row r="31" spans="1:3" x14ac:dyDescent="0.25">
      <c r="A31" s="6"/>
      <c r="B31" s="6" t="s">
        <v>15</v>
      </c>
      <c r="C31" s="7">
        <v>247500</v>
      </c>
    </row>
    <row r="32" spans="1:3" x14ac:dyDescent="0.25">
      <c r="A32" s="6"/>
      <c r="B32" s="6" t="s">
        <v>16</v>
      </c>
      <c r="C32" s="7">
        <v>74745</v>
      </c>
    </row>
    <row r="33" spans="1:6" x14ac:dyDescent="0.25">
      <c r="A33" s="6"/>
      <c r="B33" s="6"/>
      <c r="C33" s="7"/>
    </row>
    <row r="34" spans="1:6" x14ac:dyDescent="0.25">
      <c r="A34" s="6">
        <v>4</v>
      </c>
      <c r="B34" s="6" t="s">
        <v>32</v>
      </c>
      <c r="C34" s="7">
        <v>40500</v>
      </c>
    </row>
    <row r="35" spans="1:6" x14ac:dyDescent="0.25">
      <c r="A35" s="6"/>
      <c r="B35" s="6"/>
      <c r="C35" s="7"/>
    </row>
    <row r="36" spans="1:6" x14ac:dyDescent="0.25">
      <c r="A36" s="6">
        <v>5</v>
      </c>
      <c r="B36" s="6" t="s">
        <v>25</v>
      </c>
      <c r="C36" s="6"/>
    </row>
    <row r="37" spans="1:6" x14ac:dyDescent="0.25">
      <c r="A37" s="6"/>
      <c r="B37" s="6" t="s">
        <v>26</v>
      </c>
      <c r="C37" s="7">
        <v>21148</v>
      </c>
    </row>
    <row r="38" spans="1:6" x14ac:dyDescent="0.25">
      <c r="A38" s="6"/>
      <c r="B38" s="6" t="s">
        <v>27</v>
      </c>
      <c r="C38" s="7">
        <v>1350</v>
      </c>
    </row>
    <row r="39" spans="1:6" x14ac:dyDescent="0.25">
      <c r="A39" s="6"/>
      <c r="B39" s="6" t="s">
        <v>28</v>
      </c>
      <c r="C39" s="7">
        <v>10300</v>
      </c>
    </row>
    <row r="40" spans="1:6" x14ac:dyDescent="0.25">
      <c r="A40" s="6"/>
      <c r="B40" s="6"/>
      <c r="C40" s="7"/>
    </row>
    <row r="41" spans="1:6" x14ac:dyDescent="0.25">
      <c r="A41" s="6">
        <v>6</v>
      </c>
      <c r="B41" s="6" t="s">
        <v>29</v>
      </c>
      <c r="C41" s="6"/>
    </row>
    <row r="42" spans="1:6" x14ac:dyDescent="0.25">
      <c r="A42" s="6"/>
      <c r="B42" s="6" t="s">
        <v>30</v>
      </c>
      <c r="C42" s="7">
        <v>24000</v>
      </c>
    </row>
    <row r="43" spans="1:6" x14ac:dyDescent="0.25">
      <c r="A43" s="6"/>
      <c r="B43" s="6" t="s">
        <v>16</v>
      </c>
      <c r="C43" s="7">
        <v>7248</v>
      </c>
    </row>
    <row r="44" spans="1:6" x14ac:dyDescent="0.25">
      <c r="A44" s="6"/>
      <c r="B44" s="6" t="s">
        <v>31</v>
      </c>
      <c r="C44" s="7">
        <v>7000</v>
      </c>
    </row>
    <row r="45" spans="1:6" x14ac:dyDescent="0.25">
      <c r="A45" s="6"/>
      <c r="B45" s="6" t="s">
        <v>33</v>
      </c>
      <c r="C45" s="6"/>
    </row>
    <row r="46" spans="1:6" x14ac:dyDescent="0.25">
      <c r="A46" s="6"/>
      <c r="B46" s="6" t="s">
        <v>34</v>
      </c>
      <c r="C46" s="7">
        <v>14869.11</v>
      </c>
      <c r="F46" s="7">
        <v>14869.11</v>
      </c>
    </row>
    <row r="47" spans="1:6" x14ac:dyDescent="0.25">
      <c r="A47" s="6"/>
      <c r="B47" s="6" t="s">
        <v>35</v>
      </c>
      <c r="C47" s="7">
        <v>4025</v>
      </c>
      <c r="F47" s="7">
        <v>4025</v>
      </c>
    </row>
    <row r="48" spans="1:6" x14ac:dyDescent="0.25">
      <c r="A48" s="6"/>
      <c r="B48" s="6" t="s">
        <v>36</v>
      </c>
      <c r="C48" s="7">
        <v>25785</v>
      </c>
      <c r="F48" s="7">
        <v>25785</v>
      </c>
    </row>
    <row r="49" spans="1:6" x14ac:dyDescent="0.25">
      <c r="A49" s="6"/>
      <c r="B49" s="6" t="s">
        <v>38</v>
      </c>
      <c r="C49" s="7">
        <f>2950+232</f>
        <v>3182</v>
      </c>
      <c r="F49" s="59">
        <f>SUM(F46:F48)</f>
        <v>44679.11</v>
      </c>
    </row>
    <row r="50" spans="1:6" x14ac:dyDescent="0.25">
      <c r="A50" s="6"/>
      <c r="B50" s="6"/>
      <c r="C50" s="6"/>
    </row>
    <row r="51" spans="1:6" ht="15.75" thickBot="1" x14ac:dyDescent="0.3">
      <c r="A51" s="13"/>
      <c r="B51" s="14" t="s">
        <v>37</v>
      </c>
      <c r="C51" s="15">
        <f>SUM(C19:C50)</f>
        <v>1988863.6</v>
      </c>
    </row>
    <row r="52" spans="1:6" ht="15.75" thickTop="1" x14ac:dyDescent="0.25">
      <c r="A52" s="12"/>
      <c r="B52" s="12"/>
      <c r="C52" s="12"/>
    </row>
    <row r="53" spans="1:6" x14ac:dyDescent="0.25">
      <c r="A53" s="6"/>
      <c r="B53" s="5" t="s">
        <v>39</v>
      </c>
      <c r="C53" s="9">
        <f>(C8+C16)-C51</f>
        <v>114443.54000000004</v>
      </c>
    </row>
    <row r="56" spans="1:6" x14ac:dyDescent="0.25">
      <c r="B56" s="1" t="s">
        <v>41</v>
      </c>
    </row>
    <row r="57" spans="1:6" x14ac:dyDescent="0.25">
      <c r="B57" t="s">
        <v>42</v>
      </c>
      <c r="C57" s="18">
        <v>190172.63</v>
      </c>
    </row>
    <row r="58" spans="1:6" x14ac:dyDescent="0.25">
      <c r="B58" t="s">
        <v>43</v>
      </c>
      <c r="C58" s="18">
        <v>7000</v>
      </c>
    </row>
    <row r="59" spans="1:6" x14ac:dyDescent="0.25">
      <c r="B59" s="1" t="s">
        <v>44</v>
      </c>
      <c r="C59" s="17">
        <f>SUM(C57:C58)</f>
        <v>197172.63</v>
      </c>
    </row>
    <row r="60" spans="1:6" ht="30" x14ac:dyDescent="0.25">
      <c r="B60" s="2" t="s">
        <v>45</v>
      </c>
      <c r="C60" s="16">
        <v>63540</v>
      </c>
    </row>
    <row r="61" spans="1:6" x14ac:dyDescent="0.25">
      <c r="B61" t="s">
        <v>46</v>
      </c>
      <c r="C61" s="16">
        <v>19189.09</v>
      </c>
    </row>
    <row r="62" spans="1:6" x14ac:dyDescent="0.25">
      <c r="B62" s="1" t="s">
        <v>44</v>
      </c>
      <c r="C62" s="3">
        <f>SUM(C60:C61)</f>
        <v>82729.09</v>
      </c>
    </row>
    <row r="64" spans="1:6" x14ac:dyDescent="0.25">
      <c r="B64" s="1" t="s">
        <v>47</v>
      </c>
      <c r="C64" s="3">
        <f>C59-C62</f>
        <v>114443.54000000001</v>
      </c>
    </row>
  </sheetData>
  <mergeCells count="2">
    <mergeCell ref="A2:D2"/>
    <mergeCell ref="A1:D1"/>
  </mergeCells>
  <pageMargins left="0.19685039370078741" right="0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9"/>
  <sheetViews>
    <sheetView topLeftCell="A25" workbookViewId="0">
      <selection activeCell="G20" sqref="G20"/>
    </sheetView>
  </sheetViews>
  <sheetFormatPr defaultRowHeight="12.75" x14ac:dyDescent="0.2"/>
  <cols>
    <col min="1" max="1" width="3.42578125" style="19" customWidth="1"/>
    <col min="2" max="2" width="7.42578125" style="19" customWidth="1"/>
    <col min="3" max="5" width="9.140625" style="19"/>
    <col min="6" max="6" width="26.85546875" style="19" customWidth="1"/>
    <col min="7" max="7" width="17.140625" style="19" customWidth="1"/>
    <col min="8" max="8" width="14.42578125" style="19" customWidth="1"/>
    <col min="9" max="256" width="9.140625" style="19"/>
    <col min="257" max="257" width="3.42578125" style="19" customWidth="1"/>
    <col min="258" max="258" width="7.42578125" style="19" customWidth="1"/>
    <col min="259" max="261" width="9.140625" style="19"/>
    <col min="262" max="262" width="27.42578125" style="19" customWidth="1"/>
    <col min="263" max="263" width="15.140625" style="19" customWidth="1"/>
    <col min="264" max="264" width="14.42578125" style="19" customWidth="1"/>
    <col min="265" max="512" width="9.140625" style="19"/>
    <col min="513" max="513" width="3.42578125" style="19" customWidth="1"/>
    <col min="514" max="514" width="7.42578125" style="19" customWidth="1"/>
    <col min="515" max="517" width="9.140625" style="19"/>
    <col min="518" max="518" width="27.42578125" style="19" customWidth="1"/>
    <col min="519" max="519" width="15.140625" style="19" customWidth="1"/>
    <col min="520" max="520" width="14.42578125" style="19" customWidth="1"/>
    <col min="521" max="768" width="9.140625" style="19"/>
    <col min="769" max="769" width="3.42578125" style="19" customWidth="1"/>
    <col min="770" max="770" width="7.42578125" style="19" customWidth="1"/>
    <col min="771" max="773" width="9.140625" style="19"/>
    <col min="774" max="774" width="27.42578125" style="19" customWidth="1"/>
    <col min="775" max="775" width="15.140625" style="19" customWidth="1"/>
    <col min="776" max="776" width="14.42578125" style="19" customWidth="1"/>
    <col min="777" max="1024" width="9.140625" style="19"/>
    <col min="1025" max="1025" width="3.42578125" style="19" customWidth="1"/>
    <col min="1026" max="1026" width="7.42578125" style="19" customWidth="1"/>
    <col min="1027" max="1029" width="9.140625" style="19"/>
    <col min="1030" max="1030" width="27.42578125" style="19" customWidth="1"/>
    <col min="1031" max="1031" width="15.140625" style="19" customWidth="1"/>
    <col min="1032" max="1032" width="14.42578125" style="19" customWidth="1"/>
    <col min="1033" max="1280" width="9.140625" style="19"/>
    <col min="1281" max="1281" width="3.42578125" style="19" customWidth="1"/>
    <col min="1282" max="1282" width="7.42578125" style="19" customWidth="1"/>
    <col min="1283" max="1285" width="9.140625" style="19"/>
    <col min="1286" max="1286" width="27.42578125" style="19" customWidth="1"/>
    <col min="1287" max="1287" width="15.140625" style="19" customWidth="1"/>
    <col min="1288" max="1288" width="14.42578125" style="19" customWidth="1"/>
    <col min="1289" max="1536" width="9.140625" style="19"/>
    <col min="1537" max="1537" width="3.42578125" style="19" customWidth="1"/>
    <col min="1538" max="1538" width="7.42578125" style="19" customWidth="1"/>
    <col min="1539" max="1541" width="9.140625" style="19"/>
    <col min="1542" max="1542" width="27.42578125" style="19" customWidth="1"/>
    <col min="1543" max="1543" width="15.140625" style="19" customWidth="1"/>
    <col min="1544" max="1544" width="14.42578125" style="19" customWidth="1"/>
    <col min="1545" max="1792" width="9.140625" style="19"/>
    <col min="1793" max="1793" width="3.42578125" style="19" customWidth="1"/>
    <col min="1794" max="1794" width="7.42578125" style="19" customWidth="1"/>
    <col min="1795" max="1797" width="9.140625" style="19"/>
    <col min="1798" max="1798" width="27.42578125" style="19" customWidth="1"/>
    <col min="1799" max="1799" width="15.140625" style="19" customWidth="1"/>
    <col min="1800" max="1800" width="14.42578125" style="19" customWidth="1"/>
    <col min="1801" max="2048" width="9.140625" style="19"/>
    <col min="2049" max="2049" width="3.42578125" style="19" customWidth="1"/>
    <col min="2050" max="2050" width="7.42578125" style="19" customWidth="1"/>
    <col min="2051" max="2053" width="9.140625" style="19"/>
    <col min="2054" max="2054" width="27.42578125" style="19" customWidth="1"/>
    <col min="2055" max="2055" width="15.140625" style="19" customWidth="1"/>
    <col min="2056" max="2056" width="14.42578125" style="19" customWidth="1"/>
    <col min="2057" max="2304" width="9.140625" style="19"/>
    <col min="2305" max="2305" width="3.42578125" style="19" customWidth="1"/>
    <col min="2306" max="2306" width="7.42578125" style="19" customWidth="1"/>
    <col min="2307" max="2309" width="9.140625" style="19"/>
    <col min="2310" max="2310" width="27.42578125" style="19" customWidth="1"/>
    <col min="2311" max="2311" width="15.140625" style="19" customWidth="1"/>
    <col min="2312" max="2312" width="14.42578125" style="19" customWidth="1"/>
    <col min="2313" max="2560" width="9.140625" style="19"/>
    <col min="2561" max="2561" width="3.42578125" style="19" customWidth="1"/>
    <col min="2562" max="2562" width="7.42578125" style="19" customWidth="1"/>
    <col min="2563" max="2565" width="9.140625" style="19"/>
    <col min="2566" max="2566" width="27.42578125" style="19" customWidth="1"/>
    <col min="2567" max="2567" width="15.140625" style="19" customWidth="1"/>
    <col min="2568" max="2568" width="14.42578125" style="19" customWidth="1"/>
    <col min="2569" max="2816" width="9.140625" style="19"/>
    <col min="2817" max="2817" width="3.42578125" style="19" customWidth="1"/>
    <col min="2818" max="2818" width="7.42578125" style="19" customWidth="1"/>
    <col min="2819" max="2821" width="9.140625" style="19"/>
    <col min="2822" max="2822" width="27.42578125" style="19" customWidth="1"/>
    <col min="2823" max="2823" width="15.140625" style="19" customWidth="1"/>
    <col min="2824" max="2824" width="14.42578125" style="19" customWidth="1"/>
    <col min="2825" max="3072" width="9.140625" style="19"/>
    <col min="3073" max="3073" width="3.42578125" style="19" customWidth="1"/>
    <col min="3074" max="3074" width="7.42578125" style="19" customWidth="1"/>
    <col min="3075" max="3077" width="9.140625" style="19"/>
    <col min="3078" max="3078" width="27.42578125" style="19" customWidth="1"/>
    <col min="3079" max="3079" width="15.140625" style="19" customWidth="1"/>
    <col min="3080" max="3080" width="14.42578125" style="19" customWidth="1"/>
    <col min="3081" max="3328" width="9.140625" style="19"/>
    <col min="3329" max="3329" width="3.42578125" style="19" customWidth="1"/>
    <col min="3330" max="3330" width="7.42578125" style="19" customWidth="1"/>
    <col min="3331" max="3333" width="9.140625" style="19"/>
    <col min="3334" max="3334" width="27.42578125" style="19" customWidth="1"/>
    <col min="3335" max="3335" width="15.140625" style="19" customWidth="1"/>
    <col min="3336" max="3336" width="14.42578125" style="19" customWidth="1"/>
    <col min="3337" max="3584" width="9.140625" style="19"/>
    <col min="3585" max="3585" width="3.42578125" style="19" customWidth="1"/>
    <col min="3586" max="3586" width="7.42578125" style="19" customWidth="1"/>
    <col min="3587" max="3589" width="9.140625" style="19"/>
    <col min="3590" max="3590" width="27.42578125" style="19" customWidth="1"/>
    <col min="3591" max="3591" width="15.140625" style="19" customWidth="1"/>
    <col min="3592" max="3592" width="14.42578125" style="19" customWidth="1"/>
    <col min="3593" max="3840" width="9.140625" style="19"/>
    <col min="3841" max="3841" width="3.42578125" style="19" customWidth="1"/>
    <col min="3842" max="3842" width="7.42578125" style="19" customWidth="1"/>
    <col min="3843" max="3845" width="9.140625" style="19"/>
    <col min="3846" max="3846" width="27.42578125" style="19" customWidth="1"/>
    <col min="3847" max="3847" width="15.140625" style="19" customWidth="1"/>
    <col min="3848" max="3848" width="14.42578125" style="19" customWidth="1"/>
    <col min="3849" max="4096" width="9.140625" style="19"/>
    <col min="4097" max="4097" width="3.42578125" style="19" customWidth="1"/>
    <col min="4098" max="4098" width="7.42578125" style="19" customWidth="1"/>
    <col min="4099" max="4101" width="9.140625" style="19"/>
    <col min="4102" max="4102" width="27.42578125" style="19" customWidth="1"/>
    <col min="4103" max="4103" width="15.140625" style="19" customWidth="1"/>
    <col min="4104" max="4104" width="14.42578125" style="19" customWidth="1"/>
    <col min="4105" max="4352" width="9.140625" style="19"/>
    <col min="4353" max="4353" width="3.42578125" style="19" customWidth="1"/>
    <col min="4354" max="4354" width="7.42578125" style="19" customWidth="1"/>
    <col min="4355" max="4357" width="9.140625" style="19"/>
    <col min="4358" max="4358" width="27.42578125" style="19" customWidth="1"/>
    <col min="4359" max="4359" width="15.140625" style="19" customWidth="1"/>
    <col min="4360" max="4360" width="14.42578125" style="19" customWidth="1"/>
    <col min="4361" max="4608" width="9.140625" style="19"/>
    <col min="4609" max="4609" width="3.42578125" style="19" customWidth="1"/>
    <col min="4610" max="4610" width="7.42578125" style="19" customWidth="1"/>
    <col min="4611" max="4613" width="9.140625" style="19"/>
    <col min="4614" max="4614" width="27.42578125" style="19" customWidth="1"/>
    <col min="4615" max="4615" width="15.140625" style="19" customWidth="1"/>
    <col min="4616" max="4616" width="14.42578125" style="19" customWidth="1"/>
    <col min="4617" max="4864" width="9.140625" style="19"/>
    <col min="4865" max="4865" width="3.42578125" style="19" customWidth="1"/>
    <col min="4866" max="4866" width="7.42578125" style="19" customWidth="1"/>
    <col min="4867" max="4869" width="9.140625" style="19"/>
    <col min="4870" max="4870" width="27.42578125" style="19" customWidth="1"/>
    <col min="4871" max="4871" width="15.140625" style="19" customWidth="1"/>
    <col min="4872" max="4872" width="14.42578125" style="19" customWidth="1"/>
    <col min="4873" max="5120" width="9.140625" style="19"/>
    <col min="5121" max="5121" width="3.42578125" style="19" customWidth="1"/>
    <col min="5122" max="5122" width="7.42578125" style="19" customWidth="1"/>
    <col min="5123" max="5125" width="9.140625" style="19"/>
    <col min="5126" max="5126" width="27.42578125" style="19" customWidth="1"/>
    <col min="5127" max="5127" width="15.140625" style="19" customWidth="1"/>
    <col min="5128" max="5128" width="14.42578125" style="19" customWidth="1"/>
    <col min="5129" max="5376" width="9.140625" style="19"/>
    <col min="5377" max="5377" width="3.42578125" style="19" customWidth="1"/>
    <col min="5378" max="5378" width="7.42578125" style="19" customWidth="1"/>
    <col min="5379" max="5381" width="9.140625" style="19"/>
    <col min="5382" max="5382" width="27.42578125" style="19" customWidth="1"/>
    <col min="5383" max="5383" width="15.140625" style="19" customWidth="1"/>
    <col min="5384" max="5384" width="14.42578125" style="19" customWidth="1"/>
    <col min="5385" max="5632" width="9.140625" style="19"/>
    <col min="5633" max="5633" width="3.42578125" style="19" customWidth="1"/>
    <col min="5634" max="5634" width="7.42578125" style="19" customWidth="1"/>
    <col min="5635" max="5637" width="9.140625" style="19"/>
    <col min="5638" max="5638" width="27.42578125" style="19" customWidth="1"/>
    <col min="5639" max="5639" width="15.140625" style="19" customWidth="1"/>
    <col min="5640" max="5640" width="14.42578125" style="19" customWidth="1"/>
    <col min="5641" max="5888" width="9.140625" style="19"/>
    <col min="5889" max="5889" width="3.42578125" style="19" customWidth="1"/>
    <col min="5890" max="5890" width="7.42578125" style="19" customWidth="1"/>
    <col min="5891" max="5893" width="9.140625" style="19"/>
    <col min="5894" max="5894" width="27.42578125" style="19" customWidth="1"/>
    <col min="5895" max="5895" width="15.140625" style="19" customWidth="1"/>
    <col min="5896" max="5896" width="14.42578125" style="19" customWidth="1"/>
    <col min="5897" max="6144" width="9.140625" style="19"/>
    <col min="6145" max="6145" width="3.42578125" style="19" customWidth="1"/>
    <col min="6146" max="6146" width="7.42578125" style="19" customWidth="1"/>
    <col min="6147" max="6149" width="9.140625" style="19"/>
    <col min="6150" max="6150" width="27.42578125" style="19" customWidth="1"/>
    <col min="6151" max="6151" width="15.140625" style="19" customWidth="1"/>
    <col min="6152" max="6152" width="14.42578125" style="19" customWidth="1"/>
    <col min="6153" max="6400" width="9.140625" style="19"/>
    <col min="6401" max="6401" width="3.42578125" style="19" customWidth="1"/>
    <col min="6402" max="6402" width="7.42578125" style="19" customWidth="1"/>
    <col min="6403" max="6405" width="9.140625" style="19"/>
    <col min="6406" max="6406" width="27.42578125" style="19" customWidth="1"/>
    <col min="6407" max="6407" width="15.140625" style="19" customWidth="1"/>
    <col min="6408" max="6408" width="14.42578125" style="19" customWidth="1"/>
    <col min="6409" max="6656" width="9.140625" style="19"/>
    <col min="6657" max="6657" width="3.42578125" style="19" customWidth="1"/>
    <col min="6658" max="6658" width="7.42578125" style="19" customWidth="1"/>
    <col min="6659" max="6661" width="9.140625" style="19"/>
    <col min="6662" max="6662" width="27.42578125" style="19" customWidth="1"/>
    <col min="6663" max="6663" width="15.140625" style="19" customWidth="1"/>
    <col min="6664" max="6664" width="14.42578125" style="19" customWidth="1"/>
    <col min="6665" max="6912" width="9.140625" style="19"/>
    <col min="6913" max="6913" width="3.42578125" style="19" customWidth="1"/>
    <col min="6914" max="6914" width="7.42578125" style="19" customWidth="1"/>
    <col min="6915" max="6917" width="9.140625" style="19"/>
    <col min="6918" max="6918" width="27.42578125" style="19" customWidth="1"/>
    <col min="6919" max="6919" width="15.140625" style="19" customWidth="1"/>
    <col min="6920" max="6920" width="14.42578125" style="19" customWidth="1"/>
    <col min="6921" max="7168" width="9.140625" style="19"/>
    <col min="7169" max="7169" width="3.42578125" style="19" customWidth="1"/>
    <col min="7170" max="7170" width="7.42578125" style="19" customWidth="1"/>
    <col min="7171" max="7173" width="9.140625" style="19"/>
    <col min="7174" max="7174" width="27.42578125" style="19" customWidth="1"/>
    <col min="7175" max="7175" width="15.140625" style="19" customWidth="1"/>
    <col min="7176" max="7176" width="14.42578125" style="19" customWidth="1"/>
    <col min="7177" max="7424" width="9.140625" style="19"/>
    <col min="7425" max="7425" width="3.42578125" style="19" customWidth="1"/>
    <col min="7426" max="7426" width="7.42578125" style="19" customWidth="1"/>
    <col min="7427" max="7429" width="9.140625" style="19"/>
    <col min="7430" max="7430" width="27.42578125" style="19" customWidth="1"/>
    <col min="7431" max="7431" width="15.140625" style="19" customWidth="1"/>
    <col min="7432" max="7432" width="14.42578125" style="19" customWidth="1"/>
    <col min="7433" max="7680" width="9.140625" style="19"/>
    <col min="7681" max="7681" width="3.42578125" style="19" customWidth="1"/>
    <col min="7682" max="7682" width="7.42578125" style="19" customWidth="1"/>
    <col min="7683" max="7685" width="9.140625" style="19"/>
    <col min="7686" max="7686" width="27.42578125" style="19" customWidth="1"/>
    <col min="7687" max="7687" width="15.140625" style="19" customWidth="1"/>
    <col min="7688" max="7688" width="14.42578125" style="19" customWidth="1"/>
    <col min="7689" max="7936" width="9.140625" style="19"/>
    <col min="7937" max="7937" width="3.42578125" style="19" customWidth="1"/>
    <col min="7938" max="7938" width="7.42578125" style="19" customWidth="1"/>
    <col min="7939" max="7941" width="9.140625" style="19"/>
    <col min="7942" max="7942" width="27.42578125" style="19" customWidth="1"/>
    <col min="7943" max="7943" width="15.140625" style="19" customWidth="1"/>
    <col min="7944" max="7944" width="14.42578125" style="19" customWidth="1"/>
    <col min="7945" max="8192" width="9.140625" style="19"/>
    <col min="8193" max="8193" width="3.42578125" style="19" customWidth="1"/>
    <col min="8194" max="8194" width="7.42578125" style="19" customWidth="1"/>
    <col min="8195" max="8197" width="9.140625" style="19"/>
    <col min="8198" max="8198" width="27.42578125" style="19" customWidth="1"/>
    <col min="8199" max="8199" width="15.140625" style="19" customWidth="1"/>
    <col min="8200" max="8200" width="14.42578125" style="19" customWidth="1"/>
    <col min="8201" max="8448" width="9.140625" style="19"/>
    <col min="8449" max="8449" width="3.42578125" style="19" customWidth="1"/>
    <col min="8450" max="8450" width="7.42578125" style="19" customWidth="1"/>
    <col min="8451" max="8453" width="9.140625" style="19"/>
    <col min="8454" max="8454" width="27.42578125" style="19" customWidth="1"/>
    <col min="8455" max="8455" width="15.140625" style="19" customWidth="1"/>
    <col min="8456" max="8456" width="14.42578125" style="19" customWidth="1"/>
    <col min="8457" max="8704" width="9.140625" style="19"/>
    <col min="8705" max="8705" width="3.42578125" style="19" customWidth="1"/>
    <col min="8706" max="8706" width="7.42578125" style="19" customWidth="1"/>
    <col min="8707" max="8709" width="9.140625" style="19"/>
    <col min="8710" max="8710" width="27.42578125" style="19" customWidth="1"/>
    <col min="8711" max="8711" width="15.140625" style="19" customWidth="1"/>
    <col min="8712" max="8712" width="14.42578125" style="19" customWidth="1"/>
    <col min="8713" max="8960" width="9.140625" style="19"/>
    <col min="8961" max="8961" width="3.42578125" style="19" customWidth="1"/>
    <col min="8962" max="8962" width="7.42578125" style="19" customWidth="1"/>
    <col min="8963" max="8965" width="9.140625" style="19"/>
    <col min="8966" max="8966" width="27.42578125" style="19" customWidth="1"/>
    <col min="8967" max="8967" width="15.140625" style="19" customWidth="1"/>
    <col min="8968" max="8968" width="14.42578125" style="19" customWidth="1"/>
    <col min="8969" max="9216" width="9.140625" style="19"/>
    <col min="9217" max="9217" width="3.42578125" style="19" customWidth="1"/>
    <col min="9218" max="9218" width="7.42578125" style="19" customWidth="1"/>
    <col min="9219" max="9221" width="9.140625" style="19"/>
    <col min="9222" max="9222" width="27.42578125" style="19" customWidth="1"/>
    <col min="9223" max="9223" width="15.140625" style="19" customWidth="1"/>
    <col min="9224" max="9224" width="14.42578125" style="19" customWidth="1"/>
    <col min="9225" max="9472" width="9.140625" style="19"/>
    <col min="9473" max="9473" width="3.42578125" style="19" customWidth="1"/>
    <col min="9474" max="9474" width="7.42578125" style="19" customWidth="1"/>
    <col min="9475" max="9477" width="9.140625" style="19"/>
    <col min="9478" max="9478" width="27.42578125" style="19" customWidth="1"/>
    <col min="9479" max="9479" width="15.140625" style="19" customWidth="1"/>
    <col min="9480" max="9480" width="14.42578125" style="19" customWidth="1"/>
    <col min="9481" max="9728" width="9.140625" style="19"/>
    <col min="9729" max="9729" width="3.42578125" style="19" customWidth="1"/>
    <col min="9730" max="9730" width="7.42578125" style="19" customWidth="1"/>
    <col min="9731" max="9733" width="9.140625" style="19"/>
    <col min="9734" max="9734" width="27.42578125" style="19" customWidth="1"/>
    <col min="9735" max="9735" width="15.140625" style="19" customWidth="1"/>
    <col min="9736" max="9736" width="14.42578125" style="19" customWidth="1"/>
    <col min="9737" max="9984" width="9.140625" style="19"/>
    <col min="9985" max="9985" width="3.42578125" style="19" customWidth="1"/>
    <col min="9986" max="9986" width="7.42578125" style="19" customWidth="1"/>
    <col min="9987" max="9989" width="9.140625" style="19"/>
    <col min="9990" max="9990" width="27.42578125" style="19" customWidth="1"/>
    <col min="9991" max="9991" width="15.140625" style="19" customWidth="1"/>
    <col min="9992" max="9992" width="14.42578125" style="19" customWidth="1"/>
    <col min="9993" max="10240" width="9.140625" style="19"/>
    <col min="10241" max="10241" width="3.42578125" style="19" customWidth="1"/>
    <col min="10242" max="10242" width="7.42578125" style="19" customWidth="1"/>
    <col min="10243" max="10245" width="9.140625" style="19"/>
    <col min="10246" max="10246" width="27.42578125" style="19" customWidth="1"/>
    <col min="10247" max="10247" width="15.140625" style="19" customWidth="1"/>
    <col min="10248" max="10248" width="14.42578125" style="19" customWidth="1"/>
    <col min="10249" max="10496" width="9.140625" style="19"/>
    <col min="10497" max="10497" width="3.42578125" style="19" customWidth="1"/>
    <col min="10498" max="10498" width="7.42578125" style="19" customWidth="1"/>
    <col min="10499" max="10501" width="9.140625" style="19"/>
    <col min="10502" max="10502" width="27.42578125" style="19" customWidth="1"/>
    <col min="10503" max="10503" width="15.140625" style="19" customWidth="1"/>
    <col min="10504" max="10504" width="14.42578125" style="19" customWidth="1"/>
    <col min="10505" max="10752" width="9.140625" style="19"/>
    <col min="10753" max="10753" width="3.42578125" style="19" customWidth="1"/>
    <col min="10754" max="10754" width="7.42578125" style="19" customWidth="1"/>
    <col min="10755" max="10757" width="9.140625" style="19"/>
    <col min="10758" max="10758" width="27.42578125" style="19" customWidth="1"/>
    <col min="10759" max="10759" width="15.140625" style="19" customWidth="1"/>
    <col min="10760" max="10760" width="14.42578125" style="19" customWidth="1"/>
    <col min="10761" max="11008" width="9.140625" style="19"/>
    <col min="11009" max="11009" width="3.42578125" style="19" customWidth="1"/>
    <col min="11010" max="11010" width="7.42578125" style="19" customWidth="1"/>
    <col min="11011" max="11013" width="9.140625" style="19"/>
    <col min="11014" max="11014" width="27.42578125" style="19" customWidth="1"/>
    <col min="11015" max="11015" width="15.140625" style="19" customWidth="1"/>
    <col min="11016" max="11016" width="14.42578125" style="19" customWidth="1"/>
    <col min="11017" max="11264" width="9.140625" style="19"/>
    <col min="11265" max="11265" width="3.42578125" style="19" customWidth="1"/>
    <col min="11266" max="11266" width="7.42578125" style="19" customWidth="1"/>
    <col min="11267" max="11269" width="9.140625" style="19"/>
    <col min="11270" max="11270" width="27.42578125" style="19" customWidth="1"/>
    <col min="11271" max="11271" width="15.140625" style="19" customWidth="1"/>
    <col min="11272" max="11272" width="14.42578125" style="19" customWidth="1"/>
    <col min="11273" max="11520" width="9.140625" style="19"/>
    <col min="11521" max="11521" width="3.42578125" style="19" customWidth="1"/>
    <col min="11522" max="11522" width="7.42578125" style="19" customWidth="1"/>
    <col min="11523" max="11525" width="9.140625" style="19"/>
    <col min="11526" max="11526" width="27.42578125" style="19" customWidth="1"/>
    <col min="11527" max="11527" width="15.140625" style="19" customWidth="1"/>
    <col min="11528" max="11528" width="14.42578125" style="19" customWidth="1"/>
    <col min="11529" max="11776" width="9.140625" style="19"/>
    <col min="11777" max="11777" width="3.42578125" style="19" customWidth="1"/>
    <col min="11778" max="11778" width="7.42578125" style="19" customWidth="1"/>
    <col min="11779" max="11781" width="9.140625" style="19"/>
    <col min="11782" max="11782" width="27.42578125" style="19" customWidth="1"/>
    <col min="11783" max="11783" width="15.140625" style="19" customWidth="1"/>
    <col min="11784" max="11784" width="14.42578125" style="19" customWidth="1"/>
    <col min="11785" max="12032" width="9.140625" style="19"/>
    <col min="12033" max="12033" width="3.42578125" style="19" customWidth="1"/>
    <col min="12034" max="12034" width="7.42578125" style="19" customWidth="1"/>
    <col min="12035" max="12037" width="9.140625" style="19"/>
    <col min="12038" max="12038" width="27.42578125" style="19" customWidth="1"/>
    <col min="12039" max="12039" width="15.140625" style="19" customWidth="1"/>
    <col min="12040" max="12040" width="14.42578125" style="19" customWidth="1"/>
    <col min="12041" max="12288" width="9.140625" style="19"/>
    <col min="12289" max="12289" width="3.42578125" style="19" customWidth="1"/>
    <col min="12290" max="12290" width="7.42578125" style="19" customWidth="1"/>
    <col min="12291" max="12293" width="9.140625" style="19"/>
    <col min="12294" max="12294" width="27.42578125" style="19" customWidth="1"/>
    <col min="12295" max="12295" width="15.140625" style="19" customWidth="1"/>
    <col min="12296" max="12296" width="14.42578125" style="19" customWidth="1"/>
    <col min="12297" max="12544" width="9.140625" style="19"/>
    <col min="12545" max="12545" width="3.42578125" style="19" customWidth="1"/>
    <col min="12546" max="12546" width="7.42578125" style="19" customWidth="1"/>
    <col min="12547" max="12549" width="9.140625" style="19"/>
    <col min="12550" max="12550" width="27.42578125" style="19" customWidth="1"/>
    <col min="12551" max="12551" width="15.140625" style="19" customWidth="1"/>
    <col min="12552" max="12552" width="14.42578125" style="19" customWidth="1"/>
    <col min="12553" max="12800" width="9.140625" style="19"/>
    <col min="12801" max="12801" width="3.42578125" style="19" customWidth="1"/>
    <col min="12802" max="12802" width="7.42578125" style="19" customWidth="1"/>
    <col min="12803" max="12805" width="9.140625" style="19"/>
    <col min="12806" max="12806" width="27.42578125" style="19" customWidth="1"/>
    <col min="12807" max="12807" width="15.140625" style="19" customWidth="1"/>
    <col min="12808" max="12808" width="14.42578125" style="19" customWidth="1"/>
    <col min="12809" max="13056" width="9.140625" style="19"/>
    <col min="13057" max="13057" width="3.42578125" style="19" customWidth="1"/>
    <col min="13058" max="13058" width="7.42578125" style="19" customWidth="1"/>
    <col min="13059" max="13061" width="9.140625" style="19"/>
    <col min="13062" max="13062" width="27.42578125" style="19" customWidth="1"/>
    <col min="13063" max="13063" width="15.140625" style="19" customWidth="1"/>
    <col min="13064" max="13064" width="14.42578125" style="19" customWidth="1"/>
    <col min="13065" max="13312" width="9.140625" style="19"/>
    <col min="13313" max="13313" width="3.42578125" style="19" customWidth="1"/>
    <col min="13314" max="13314" width="7.42578125" style="19" customWidth="1"/>
    <col min="13315" max="13317" width="9.140625" style="19"/>
    <col min="13318" max="13318" width="27.42578125" style="19" customWidth="1"/>
    <col min="13319" max="13319" width="15.140625" style="19" customWidth="1"/>
    <col min="13320" max="13320" width="14.42578125" style="19" customWidth="1"/>
    <col min="13321" max="13568" width="9.140625" style="19"/>
    <col min="13569" max="13569" width="3.42578125" style="19" customWidth="1"/>
    <col min="13570" max="13570" width="7.42578125" style="19" customWidth="1"/>
    <col min="13571" max="13573" width="9.140625" style="19"/>
    <col min="13574" max="13574" width="27.42578125" style="19" customWidth="1"/>
    <col min="13575" max="13575" width="15.140625" style="19" customWidth="1"/>
    <col min="13576" max="13576" width="14.42578125" style="19" customWidth="1"/>
    <col min="13577" max="13824" width="9.140625" style="19"/>
    <col min="13825" max="13825" width="3.42578125" style="19" customWidth="1"/>
    <col min="13826" max="13826" width="7.42578125" style="19" customWidth="1"/>
    <col min="13827" max="13829" width="9.140625" style="19"/>
    <col min="13830" max="13830" width="27.42578125" style="19" customWidth="1"/>
    <col min="13831" max="13831" width="15.140625" style="19" customWidth="1"/>
    <col min="13832" max="13832" width="14.42578125" style="19" customWidth="1"/>
    <col min="13833" max="14080" width="9.140625" style="19"/>
    <col min="14081" max="14081" width="3.42578125" style="19" customWidth="1"/>
    <col min="14082" max="14082" width="7.42578125" style="19" customWidth="1"/>
    <col min="14083" max="14085" width="9.140625" style="19"/>
    <col min="14086" max="14086" width="27.42578125" style="19" customWidth="1"/>
    <col min="14087" max="14087" width="15.140625" style="19" customWidth="1"/>
    <col min="14088" max="14088" width="14.42578125" style="19" customWidth="1"/>
    <col min="14089" max="14336" width="9.140625" style="19"/>
    <col min="14337" max="14337" width="3.42578125" style="19" customWidth="1"/>
    <col min="14338" max="14338" width="7.42578125" style="19" customWidth="1"/>
    <col min="14339" max="14341" width="9.140625" style="19"/>
    <col min="14342" max="14342" width="27.42578125" style="19" customWidth="1"/>
    <col min="14343" max="14343" width="15.140625" style="19" customWidth="1"/>
    <col min="14344" max="14344" width="14.42578125" style="19" customWidth="1"/>
    <col min="14345" max="14592" width="9.140625" style="19"/>
    <col min="14593" max="14593" width="3.42578125" style="19" customWidth="1"/>
    <col min="14594" max="14594" width="7.42578125" style="19" customWidth="1"/>
    <col min="14595" max="14597" width="9.140625" style="19"/>
    <col min="14598" max="14598" width="27.42578125" style="19" customWidth="1"/>
    <col min="14599" max="14599" width="15.140625" style="19" customWidth="1"/>
    <col min="14600" max="14600" width="14.42578125" style="19" customWidth="1"/>
    <col min="14601" max="14848" width="9.140625" style="19"/>
    <col min="14849" max="14849" width="3.42578125" style="19" customWidth="1"/>
    <col min="14850" max="14850" width="7.42578125" style="19" customWidth="1"/>
    <col min="14851" max="14853" width="9.140625" style="19"/>
    <col min="14854" max="14854" width="27.42578125" style="19" customWidth="1"/>
    <col min="14855" max="14855" width="15.140625" style="19" customWidth="1"/>
    <col min="14856" max="14856" width="14.42578125" style="19" customWidth="1"/>
    <col min="14857" max="15104" width="9.140625" style="19"/>
    <col min="15105" max="15105" width="3.42578125" style="19" customWidth="1"/>
    <col min="15106" max="15106" width="7.42578125" style="19" customWidth="1"/>
    <col min="15107" max="15109" width="9.140625" style="19"/>
    <col min="15110" max="15110" width="27.42578125" style="19" customWidth="1"/>
    <col min="15111" max="15111" width="15.140625" style="19" customWidth="1"/>
    <col min="15112" max="15112" width="14.42578125" style="19" customWidth="1"/>
    <col min="15113" max="15360" width="9.140625" style="19"/>
    <col min="15361" max="15361" width="3.42578125" style="19" customWidth="1"/>
    <col min="15362" max="15362" width="7.42578125" style="19" customWidth="1"/>
    <col min="15363" max="15365" width="9.140625" style="19"/>
    <col min="15366" max="15366" width="27.42578125" style="19" customWidth="1"/>
    <col min="15367" max="15367" width="15.140625" style="19" customWidth="1"/>
    <col min="15368" max="15368" width="14.42578125" style="19" customWidth="1"/>
    <col min="15369" max="15616" width="9.140625" style="19"/>
    <col min="15617" max="15617" width="3.42578125" style="19" customWidth="1"/>
    <col min="15618" max="15618" width="7.42578125" style="19" customWidth="1"/>
    <col min="15619" max="15621" width="9.140625" style="19"/>
    <col min="15622" max="15622" width="27.42578125" style="19" customWidth="1"/>
    <col min="15623" max="15623" width="15.140625" style="19" customWidth="1"/>
    <col min="15624" max="15624" width="14.42578125" style="19" customWidth="1"/>
    <col min="15625" max="15872" width="9.140625" style="19"/>
    <col min="15873" max="15873" width="3.42578125" style="19" customWidth="1"/>
    <col min="15874" max="15874" width="7.42578125" style="19" customWidth="1"/>
    <col min="15875" max="15877" width="9.140625" style="19"/>
    <col min="15878" max="15878" width="27.42578125" style="19" customWidth="1"/>
    <col min="15879" max="15879" width="15.140625" style="19" customWidth="1"/>
    <col min="15880" max="15880" width="14.42578125" style="19" customWidth="1"/>
    <col min="15881" max="16128" width="9.140625" style="19"/>
    <col min="16129" max="16129" width="3.42578125" style="19" customWidth="1"/>
    <col min="16130" max="16130" width="7.42578125" style="19" customWidth="1"/>
    <col min="16131" max="16133" width="9.140625" style="19"/>
    <col min="16134" max="16134" width="27.42578125" style="19" customWidth="1"/>
    <col min="16135" max="16135" width="15.140625" style="19" customWidth="1"/>
    <col min="16136" max="16136" width="14.42578125" style="19" customWidth="1"/>
    <col min="16137" max="16384" width="9.140625" style="19"/>
  </cols>
  <sheetData>
    <row r="3" spans="1:9" ht="15.75" x14ac:dyDescent="0.25">
      <c r="H3" s="20" t="s">
        <v>78</v>
      </c>
    </row>
    <row r="4" spans="1:9" ht="15.75" x14ac:dyDescent="0.25">
      <c r="H4" s="20" t="s">
        <v>49</v>
      </c>
    </row>
    <row r="5" spans="1:9" ht="15.75" x14ac:dyDescent="0.25">
      <c r="H5" s="20" t="s">
        <v>50</v>
      </c>
    </row>
    <row r="6" spans="1:9" ht="15.75" x14ac:dyDescent="0.25">
      <c r="H6" s="20" t="s">
        <v>51</v>
      </c>
    </row>
    <row r="7" spans="1:9" ht="15.75" x14ac:dyDescent="0.25">
      <c r="H7" s="21"/>
    </row>
    <row r="8" spans="1:9" ht="15.75" x14ac:dyDescent="0.25">
      <c r="H8" s="20" t="s">
        <v>52</v>
      </c>
    </row>
    <row r="9" spans="1:9" ht="15.75" x14ac:dyDescent="0.25">
      <c r="H9" s="20" t="s">
        <v>79</v>
      </c>
    </row>
    <row r="11" spans="1:9" ht="18.75" x14ac:dyDescent="0.3">
      <c r="A11" s="69" t="s">
        <v>53</v>
      </c>
      <c r="B11" s="70"/>
      <c r="C11" s="70"/>
      <c r="D11" s="70"/>
      <c r="E11" s="70"/>
      <c r="F11" s="70"/>
      <c r="G11" s="70"/>
      <c r="H11" s="70"/>
    </row>
    <row r="12" spans="1:9" ht="34.5" customHeight="1" x14ac:dyDescent="0.3">
      <c r="A12" s="71" t="s">
        <v>54</v>
      </c>
      <c r="B12" s="72"/>
      <c r="C12" s="72"/>
      <c r="D12" s="72"/>
      <c r="E12" s="72"/>
      <c r="F12" s="72"/>
      <c r="G12" s="72"/>
      <c r="H12" s="72"/>
    </row>
    <row r="13" spans="1:9" ht="19.5" thickBot="1" x14ac:dyDescent="0.35">
      <c r="E13" s="22" t="s">
        <v>80</v>
      </c>
      <c r="F13" s="22"/>
      <c r="G13" s="22"/>
      <c r="H13" s="22"/>
    </row>
    <row r="14" spans="1:9" ht="16.5" thickTop="1" x14ac:dyDescent="0.25">
      <c r="B14" s="23" t="s">
        <v>55</v>
      </c>
      <c r="C14" s="24" t="s">
        <v>56</v>
      </c>
      <c r="D14" s="25"/>
      <c r="E14" s="25"/>
      <c r="F14" s="26"/>
      <c r="G14" s="27" t="s">
        <v>57</v>
      </c>
      <c r="H14" s="73" t="s">
        <v>58</v>
      </c>
      <c r="I14" s="21"/>
    </row>
    <row r="15" spans="1:9" ht="16.5" thickBot="1" x14ac:dyDescent="0.3">
      <c r="B15" s="28" t="s">
        <v>59</v>
      </c>
      <c r="C15" s="29" t="s">
        <v>60</v>
      </c>
      <c r="D15" s="30"/>
      <c r="E15" s="30"/>
      <c r="F15" s="31"/>
      <c r="G15" s="32" t="s">
        <v>61</v>
      </c>
      <c r="H15" s="74"/>
      <c r="I15" s="21"/>
    </row>
    <row r="16" spans="1:9" ht="17.25" thickTop="1" thickBot="1" x14ac:dyDescent="0.3">
      <c r="B16" s="33">
        <v>1</v>
      </c>
      <c r="C16" s="75">
        <v>2</v>
      </c>
      <c r="D16" s="76"/>
      <c r="E16" s="76"/>
      <c r="F16" s="77"/>
      <c r="G16" s="32">
        <v>3</v>
      </c>
      <c r="H16" s="34">
        <v>4</v>
      </c>
      <c r="I16" s="21"/>
    </row>
    <row r="17" spans="2:9" ht="16.5" thickTop="1" x14ac:dyDescent="0.25">
      <c r="B17" s="35"/>
      <c r="C17" s="36"/>
      <c r="D17" s="37"/>
      <c r="E17" s="37"/>
      <c r="F17" s="38"/>
      <c r="G17" s="54"/>
      <c r="H17" s="39"/>
      <c r="I17" s="21"/>
    </row>
    <row r="18" spans="2:9" ht="15.75" x14ac:dyDescent="0.25">
      <c r="B18" s="40"/>
      <c r="C18" s="41" t="s">
        <v>62</v>
      </c>
      <c r="D18" s="42"/>
      <c r="E18" s="42"/>
      <c r="F18" s="43"/>
      <c r="G18" s="55"/>
      <c r="H18" s="44"/>
      <c r="I18" s="21"/>
    </row>
    <row r="19" spans="2:9" ht="15.75" x14ac:dyDescent="0.25">
      <c r="B19" s="40"/>
      <c r="C19" s="41"/>
      <c r="D19" s="42"/>
      <c r="E19" s="42"/>
      <c r="F19" s="43"/>
      <c r="G19" s="55"/>
      <c r="H19" s="44"/>
      <c r="I19" s="21"/>
    </row>
    <row r="20" spans="2:9" ht="15.75" x14ac:dyDescent="0.25">
      <c r="B20" s="40" t="s">
        <v>63</v>
      </c>
      <c r="C20" s="41" t="s">
        <v>64</v>
      </c>
      <c r="D20" s="42"/>
      <c r="E20" s="42"/>
      <c r="F20" s="43"/>
      <c r="G20" s="58">
        <v>1000000</v>
      </c>
      <c r="H20" s="45"/>
      <c r="I20" s="21"/>
    </row>
    <row r="21" spans="2:9" ht="15.75" x14ac:dyDescent="0.25">
      <c r="B21" s="40" t="s">
        <v>65</v>
      </c>
      <c r="C21" s="41" t="s">
        <v>66</v>
      </c>
      <c r="D21" s="42"/>
      <c r="E21" s="42"/>
      <c r="F21" s="43"/>
      <c r="G21" s="55">
        <v>200000</v>
      </c>
      <c r="H21" s="45"/>
      <c r="I21" s="21"/>
    </row>
    <row r="22" spans="2:9" ht="31.5" customHeight="1" x14ac:dyDescent="0.25">
      <c r="B22" s="40" t="s">
        <v>81</v>
      </c>
      <c r="C22" s="78" t="s">
        <v>82</v>
      </c>
      <c r="D22" s="79"/>
      <c r="E22" s="79"/>
      <c r="F22" s="80"/>
      <c r="G22" s="55">
        <v>989577.54</v>
      </c>
      <c r="H22" s="45"/>
      <c r="I22" s="21"/>
    </row>
    <row r="23" spans="2:9" ht="15.75" x14ac:dyDescent="0.25">
      <c r="B23" s="40"/>
      <c r="C23" s="41"/>
      <c r="D23" s="42"/>
      <c r="E23" s="42"/>
      <c r="F23" s="43"/>
      <c r="G23" s="55"/>
      <c r="H23" s="45"/>
      <c r="I23" s="21"/>
    </row>
    <row r="24" spans="2:9" ht="15.75" x14ac:dyDescent="0.25">
      <c r="B24" s="46"/>
      <c r="C24" s="47" t="s">
        <v>67</v>
      </c>
      <c r="D24" s="48"/>
      <c r="E24" s="48"/>
      <c r="F24" s="49"/>
      <c r="G24" s="56">
        <f>SUM(G20:G23)</f>
        <v>2189577.54</v>
      </c>
      <c r="H24" s="50"/>
      <c r="I24" s="21"/>
    </row>
    <row r="25" spans="2:9" ht="15.75" x14ac:dyDescent="0.25">
      <c r="B25" s="40"/>
      <c r="C25" s="41"/>
      <c r="D25" s="42"/>
      <c r="E25" s="42"/>
      <c r="F25" s="43"/>
      <c r="G25" s="55"/>
      <c r="H25" s="45"/>
      <c r="I25" s="21"/>
    </row>
    <row r="26" spans="2:9" ht="15.75" x14ac:dyDescent="0.25">
      <c r="B26" s="40"/>
      <c r="C26" s="41" t="s">
        <v>68</v>
      </c>
      <c r="D26" s="42"/>
      <c r="E26" s="42"/>
      <c r="F26" s="43"/>
      <c r="G26" s="55"/>
      <c r="H26" s="45"/>
      <c r="I26" s="21"/>
    </row>
    <row r="27" spans="2:9" ht="15.75" x14ac:dyDescent="0.25">
      <c r="B27" s="40"/>
      <c r="C27" s="41"/>
      <c r="D27" s="42"/>
      <c r="E27" s="42"/>
      <c r="F27" s="43"/>
      <c r="G27" s="55"/>
      <c r="H27" s="45"/>
      <c r="I27" s="21"/>
    </row>
    <row r="28" spans="2:9" ht="15.75" x14ac:dyDescent="0.25">
      <c r="B28" s="40" t="s">
        <v>69</v>
      </c>
      <c r="C28" s="41" t="s">
        <v>83</v>
      </c>
      <c r="D28" s="42"/>
      <c r="E28" s="42"/>
      <c r="F28" s="43"/>
      <c r="G28" s="55">
        <v>550000</v>
      </c>
      <c r="H28" s="45"/>
      <c r="I28" s="21"/>
    </row>
    <row r="29" spans="2:9" ht="15.75" x14ac:dyDescent="0.25">
      <c r="B29" s="40"/>
      <c r="C29" s="41"/>
      <c r="D29" s="42"/>
      <c r="E29" s="42"/>
      <c r="F29" s="43"/>
      <c r="G29" s="55"/>
      <c r="H29" s="45"/>
      <c r="I29" s="21"/>
    </row>
    <row r="30" spans="2:9" ht="15.75" x14ac:dyDescent="0.25">
      <c r="B30" s="40" t="s">
        <v>70</v>
      </c>
      <c r="C30" s="41" t="s">
        <v>84</v>
      </c>
      <c r="D30" s="42"/>
      <c r="E30" s="42"/>
      <c r="F30" s="43"/>
      <c r="G30" s="55">
        <v>520000</v>
      </c>
      <c r="H30" s="45"/>
      <c r="I30" s="21"/>
    </row>
    <row r="31" spans="2:9" ht="15.75" x14ac:dyDescent="0.25">
      <c r="B31" s="40"/>
      <c r="C31" s="41"/>
      <c r="D31" s="42"/>
      <c r="E31" s="42"/>
      <c r="F31" s="43"/>
      <c r="G31" s="55"/>
      <c r="H31" s="45"/>
      <c r="I31" s="21"/>
    </row>
    <row r="32" spans="2:9" ht="15.75" x14ac:dyDescent="0.25">
      <c r="B32" s="40" t="s">
        <v>71</v>
      </c>
      <c r="C32" s="41" t="s">
        <v>21</v>
      </c>
      <c r="D32" s="42"/>
      <c r="E32" s="42"/>
      <c r="F32" s="43"/>
      <c r="G32" s="55">
        <v>800000</v>
      </c>
      <c r="H32" s="45"/>
      <c r="I32" s="21"/>
    </row>
    <row r="33" spans="2:13" ht="15.75" x14ac:dyDescent="0.25">
      <c r="B33" s="40"/>
      <c r="C33" s="41"/>
      <c r="D33" s="42"/>
      <c r="E33" s="42"/>
      <c r="F33" s="43"/>
      <c r="G33" s="55"/>
      <c r="H33" s="45"/>
      <c r="I33" s="21"/>
      <c r="M33" s="51"/>
    </row>
    <row r="34" spans="2:13" ht="15.75" x14ac:dyDescent="0.25">
      <c r="B34" s="40" t="s">
        <v>72</v>
      </c>
      <c r="C34" s="41" t="s">
        <v>32</v>
      </c>
      <c r="D34" s="42"/>
      <c r="E34" s="42"/>
      <c r="F34" s="43"/>
      <c r="G34" s="55">
        <v>45000</v>
      </c>
      <c r="H34" s="45"/>
      <c r="I34" s="21"/>
    </row>
    <row r="35" spans="2:13" ht="15.75" x14ac:dyDescent="0.25">
      <c r="B35" s="40"/>
      <c r="C35" s="41"/>
      <c r="D35" s="42"/>
      <c r="E35" s="42"/>
      <c r="F35" s="43"/>
      <c r="G35" s="55"/>
      <c r="H35" s="45"/>
      <c r="I35" s="21"/>
    </row>
    <row r="36" spans="2:13" ht="15.75" x14ac:dyDescent="0.25">
      <c r="B36" s="60" t="s">
        <v>87</v>
      </c>
      <c r="C36" s="41" t="s">
        <v>88</v>
      </c>
      <c r="D36" s="42"/>
      <c r="E36" s="42"/>
      <c r="F36" s="43"/>
      <c r="G36" s="55">
        <v>35000</v>
      </c>
      <c r="H36" s="45"/>
      <c r="I36" s="21"/>
    </row>
    <row r="37" spans="2:13" ht="15.75" x14ac:dyDescent="0.25">
      <c r="B37" s="40"/>
      <c r="C37" s="41"/>
      <c r="D37" s="42"/>
      <c r="E37" s="42"/>
      <c r="F37" s="43"/>
      <c r="G37" s="55"/>
      <c r="H37" s="45"/>
      <c r="I37" s="21"/>
    </row>
    <row r="38" spans="2:13" ht="15.75" x14ac:dyDescent="0.25">
      <c r="B38" s="40" t="s">
        <v>73</v>
      </c>
      <c r="C38" s="41" t="s">
        <v>29</v>
      </c>
      <c r="D38" s="42"/>
      <c r="E38" s="42"/>
      <c r="F38" s="43"/>
      <c r="G38" s="55"/>
      <c r="H38" s="45"/>
      <c r="I38" s="21"/>
    </row>
    <row r="39" spans="2:13" ht="15.75" x14ac:dyDescent="0.25">
      <c r="B39" s="40"/>
      <c r="C39" s="41" t="s">
        <v>15</v>
      </c>
      <c r="D39" s="42"/>
      <c r="E39" s="42"/>
      <c r="F39" s="43"/>
      <c r="G39" s="55">
        <v>30000</v>
      </c>
      <c r="H39" s="45"/>
      <c r="I39" s="21"/>
    </row>
    <row r="40" spans="2:13" ht="15.75" x14ac:dyDescent="0.25">
      <c r="B40" s="40"/>
      <c r="C40" s="41" t="s">
        <v>85</v>
      </c>
      <c r="D40" s="42"/>
      <c r="E40" s="42"/>
      <c r="F40" s="43"/>
      <c r="G40" s="55">
        <f>G39/100*31.2</f>
        <v>9360</v>
      </c>
      <c r="H40" s="45"/>
      <c r="I40" s="21"/>
    </row>
    <row r="41" spans="2:13" ht="15.75" x14ac:dyDescent="0.25">
      <c r="B41" s="40"/>
      <c r="C41" s="41" t="s">
        <v>31</v>
      </c>
      <c r="D41" s="42"/>
      <c r="E41" s="42"/>
      <c r="F41" s="43"/>
      <c r="G41" s="55">
        <v>10000</v>
      </c>
      <c r="H41" s="45"/>
      <c r="I41" s="21"/>
    </row>
    <row r="42" spans="2:13" ht="15.75" x14ac:dyDescent="0.25">
      <c r="B42" s="40"/>
      <c r="C42" s="41" t="s">
        <v>86</v>
      </c>
      <c r="D42" s="42"/>
      <c r="E42" s="42"/>
      <c r="F42" s="43"/>
      <c r="G42" s="55">
        <v>45000</v>
      </c>
      <c r="H42" s="45"/>
      <c r="I42" s="21"/>
    </row>
    <row r="43" spans="2:13" ht="15.75" x14ac:dyDescent="0.25">
      <c r="B43" s="40"/>
      <c r="C43" s="41" t="s">
        <v>74</v>
      </c>
      <c r="D43" s="42"/>
      <c r="E43" s="42"/>
      <c r="F43" s="43"/>
      <c r="G43" s="55">
        <v>5000</v>
      </c>
      <c r="H43" s="45"/>
      <c r="I43" s="21"/>
    </row>
    <row r="44" spans="2:13" ht="15.75" x14ac:dyDescent="0.25">
      <c r="B44" s="40"/>
      <c r="C44" s="41"/>
      <c r="D44" s="42"/>
      <c r="E44" s="42"/>
      <c r="F44" s="43"/>
      <c r="G44" s="55"/>
      <c r="H44" s="45"/>
      <c r="I44" s="21"/>
    </row>
    <row r="45" spans="2:13" ht="15.75" x14ac:dyDescent="0.25">
      <c r="B45" s="40"/>
      <c r="C45" s="47" t="s">
        <v>75</v>
      </c>
      <c r="D45" s="48"/>
      <c r="E45" s="48"/>
      <c r="F45" s="49"/>
      <c r="G45" s="56">
        <f>SUM(G28:G44)</f>
        <v>2049360</v>
      </c>
      <c r="H45" s="50"/>
      <c r="I45" s="21"/>
    </row>
    <row r="46" spans="2:13" ht="15.75" x14ac:dyDescent="0.25">
      <c r="B46" s="21"/>
      <c r="C46" s="21"/>
      <c r="D46" s="21"/>
      <c r="E46" s="21"/>
      <c r="F46" s="21"/>
      <c r="G46" s="21"/>
      <c r="H46" s="21"/>
      <c r="I46" s="21"/>
    </row>
    <row r="47" spans="2:13" ht="15.75" x14ac:dyDescent="0.25">
      <c r="B47" s="21"/>
      <c r="C47" s="21" t="s">
        <v>76</v>
      </c>
      <c r="D47" s="21"/>
      <c r="E47" s="21"/>
      <c r="F47" s="21"/>
      <c r="G47" s="21" t="s">
        <v>77</v>
      </c>
      <c r="H47" s="21"/>
      <c r="I47" s="21"/>
    </row>
    <row r="48" spans="2:13" ht="15.75" x14ac:dyDescent="0.25">
      <c r="B48" s="21"/>
      <c r="C48" s="21"/>
      <c r="D48" s="21"/>
      <c r="E48" s="21"/>
      <c r="F48" s="21"/>
      <c r="G48" s="21"/>
      <c r="H48" s="21"/>
      <c r="I48" s="21"/>
    </row>
    <row r="49" spans="2:9" ht="15.75" x14ac:dyDescent="0.25">
      <c r="B49" s="21"/>
      <c r="E49" s="21"/>
      <c r="F49" s="21"/>
      <c r="G49" s="21"/>
      <c r="H49" s="21"/>
      <c r="I49" s="21"/>
    </row>
  </sheetData>
  <mergeCells count="5">
    <mergeCell ref="A11:H11"/>
    <mergeCell ref="A12:H12"/>
    <mergeCell ref="H14:H15"/>
    <mergeCell ref="C16:F16"/>
    <mergeCell ref="C22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tabSelected="1" topLeftCell="A25" workbookViewId="0">
      <selection activeCell="P28" sqref="P28"/>
    </sheetView>
  </sheetViews>
  <sheetFormatPr defaultRowHeight="12.75" x14ac:dyDescent="0.2"/>
  <cols>
    <col min="1" max="1" width="3.42578125" style="19" customWidth="1"/>
    <col min="2" max="2" width="7.42578125" style="19" customWidth="1"/>
    <col min="3" max="5" width="9.140625" style="19"/>
    <col min="6" max="6" width="27.42578125" style="19" customWidth="1"/>
    <col min="7" max="7" width="16.85546875" style="19" customWidth="1"/>
    <col min="8" max="8" width="17.42578125" style="19" customWidth="1"/>
    <col min="9" max="256" width="9.140625" style="19"/>
    <col min="257" max="257" width="3.42578125" style="19" customWidth="1"/>
    <col min="258" max="258" width="7.42578125" style="19" customWidth="1"/>
    <col min="259" max="261" width="9.140625" style="19"/>
    <col min="262" max="262" width="27.42578125" style="19" customWidth="1"/>
    <col min="263" max="263" width="15.140625" style="19" customWidth="1"/>
    <col min="264" max="264" width="14.42578125" style="19" customWidth="1"/>
    <col min="265" max="512" width="9.140625" style="19"/>
    <col min="513" max="513" width="3.42578125" style="19" customWidth="1"/>
    <col min="514" max="514" width="7.42578125" style="19" customWidth="1"/>
    <col min="515" max="517" width="9.140625" style="19"/>
    <col min="518" max="518" width="27.42578125" style="19" customWidth="1"/>
    <col min="519" max="519" width="15.140625" style="19" customWidth="1"/>
    <col min="520" max="520" width="14.42578125" style="19" customWidth="1"/>
    <col min="521" max="768" width="9.140625" style="19"/>
    <col min="769" max="769" width="3.42578125" style="19" customWidth="1"/>
    <col min="770" max="770" width="7.42578125" style="19" customWidth="1"/>
    <col min="771" max="773" width="9.140625" style="19"/>
    <col min="774" max="774" width="27.42578125" style="19" customWidth="1"/>
    <col min="775" max="775" width="15.140625" style="19" customWidth="1"/>
    <col min="776" max="776" width="14.42578125" style="19" customWidth="1"/>
    <col min="777" max="1024" width="9.140625" style="19"/>
    <col min="1025" max="1025" width="3.42578125" style="19" customWidth="1"/>
    <col min="1026" max="1026" width="7.42578125" style="19" customWidth="1"/>
    <col min="1027" max="1029" width="9.140625" style="19"/>
    <col min="1030" max="1030" width="27.42578125" style="19" customWidth="1"/>
    <col min="1031" max="1031" width="15.140625" style="19" customWidth="1"/>
    <col min="1032" max="1032" width="14.42578125" style="19" customWidth="1"/>
    <col min="1033" max="1280" width="9.140625" style="19"/>
    <col min="1281" max="1281" width="3.42578125" style="19" customWidth="1"/>
    <col min="1282" max="1282" width="7.42578125" style="19" customWidth="1"/>
    <col min="1283" max="1285" width="9.140625" style="19"/>
    <col min="1286" max="1286" width="27.42578125" style="19" customWidth="1"/>
    <col min="1287" max="1287" width="15.140625" style="19" customWidth="1"/>
    <col min="1288" max="1288" width="14.42578125" style="19" customWidth="1"/>
    <col min="1289" max="1536" width="9.140625" style="19"/>
    <col min="1537" max="1537" width="3.42578125" style="19" customWidth="1"/>
    <col min="1538" max="1538" width="7.42578125" style="19" customWidth="1"/>
    <col min="1539" max="1541" width="9.140625" style="19"/>
    <col min="1542" max="1542" width="27.42578125" style="19" customWidth="1"/>
    <col min="1543" max="1543" width="15.140625" style="19" customWidth="1"/>
    <col min="1544" max="1544" width="14.42578125" style="19" customWidth="1"/>
    <col min="1545" max="1792" width="9.140625" style="19"/>
    <col min="1793" max="1793" width="3.42578125" style="19" customWidth="1"/>
    <col min="1794" max="1794" width="7.42578125" style="19" customWidth="1"/>
    <col min="1795" max="1797" width="9.140625" style="19"/>
    <col min="1798" max="1798" width="27.42578125" style="19" customWidth="1"/>
    <col min="1799" max="1799" width="15.140625" style="19" customWidth="1"/>
    <col min="1800" max="1800" width="14.42578125" style="19" customWidth="1"/>
    <col min="1801" max="2048" width="9.140625" style="19"/>
    <col min="2049" max="2049" width="3.42578125" style="19" customWidth="1"/>
    <col min="2050" max="2050" width="7.42578125" style="19" customWidth="1"/>
    <col min="2051" max="2053" width="9.140625" style="19"/>
    <col min="2054" max="2054" width="27.42578125" style="19" customWidth="1"/>
    <col min="2055" max="2055" width="15.140625" style="19" customWidth="1"/>
    <col min="2056" max="2056" width="14.42578125" style="19" customWidth="1"/>
    <col min="2057" max="2304" width="9.140625" style="19"/>
    <col min="2305" max="2305" width="3.42578125" style="19" customWidth="1"/>
    <col min="2306" max="2306" width="7.42578125" style="19" customWidth="1"/>
    <col min="2307" max="2309" width="9.140625" style="19"/>
    <col min="2310" max="2310" width="27.42578125" style="19" customWidth="1"/>
    <col min="2311" max="2311" width="15.140625" style="19" customWidth="1"/>
    <col min="2312" max="2312" width="14.42578125" style="19" customWidth="1"/>
    <col min="2313" max="2560" width="9.140625" style="19"/>
    <col min="2561" max="2561" width="3.42578125" style="19" customWidth="1"/>
    <col min="2562" max="2562" width="7.42578125" style="19" customWidth="1"/>
    <col min="2563" max="2565" width="9.140625" style="19"/>
    <col min="2566" max="2566" width="27.42578125" style="19" customWidth="1"/>
    <col min="2567" max="2567" width="15.140625" style="19" customWidth="1"/>
    <col min="2568" max="2568" width="14.42578125" style="19" customWidth="1"/>
    <col min="2569" max="2816" width="9.140625" style="19"/>
    <col min="2817" max="2817" width="3.42578125" style="19" customWidth="1"/>
    <col min="2818" max="2818" width="7.42578125" style="19" customWidth="1"/>
    <col min="2819" max="2821" width="9.140625" style="19"/>
    <col min="2822" max="2822" width="27.42578125" style="19" customWidth="1"/>
    <col min="2823" max="2823" width="15.140625" style="19" customWidth="1"/>
    <col min="2824" max="2824" width="14.42578125" style="19" customWidth="1"/>
    <col min="2825" max="3072" width="9.140625" style="19"/>
    <col min="3073" max="3073" width="3.42578125" style="19" customWidth="1"/>
    <col min="3074" max="3074" width="7.42578125" style="19" customWidth="1"/>
    <col min="3075" max="3077" width="9.140625" style="19"/>
    <col min="3078" max="3078" width="27.42578125" style="19" customWidth="1"/>
    <col min="3079" max="3079" width="15.140625" style="19" customWidth="1"/>
    <col min="3080" max="3080" width="14.42578125" style="19" customWidth="1"/>
    <col min="3081" max="3328" width="9.140625" style="19"/>
    <col min="3329" max="3329" width="3.42578125" style="19" customWidth="1"/>
    <col min="3330" max="3330" width="7.42578125" style="19" customWidth="1"/>
    <col min="3331" max="3333" width="9.140625" style="19"/>
    <col min="3334" max="3334" width="27.42578125" style="19" customWidth="1"/>
    <col min="3335" max="3335" width="15.140625" style="19" customWidth="1"/>
    <col min="3336" max="3336" width="14.42578125" style="19" customWidth="1"/>
    <col min="3337" max="3584" width="9.140625" style="19"/>
    <col min="3585" max="3585" width="3.42578125" style="19" customWidth="1"/>
    <col min="3586" max="3586" width="7.42578125" style="19" customWidth="1"/>
    <col min="3587" max="3589" width="9.140625" style="19"/>
    <col min="3590" max="3590" width="27.42578125" style="19" customWidth="1"/>
    <col min="3591" max="3591" width="15.140625" style="19" customWidth="1"/>
    <col min="3592" max="3592" width="14.42578125" style="19" customWidth="1"/>
    <col min="3593" max="3840" width="9.140625" style="19"/>
    <col min="3841" max="3841" width="3.42578125" style="19" customWidth="1"/>
    <col min="3842" max="3842" width="7.42578125" style="19" customWidth="1"/>
    <col min="3843" max="3845" width="9.140625" style="19"/>
    <col min="3846" max="3846" width="27.42578125" style="19" customWidth="1"/>
    <col min="3847" max="3847" width="15.140625" style="19" customWidth="1"/>
    <col min="3848" max="3848" width="14.42578125" style="19" customWidth="1"/>
    <col min="3849" max="4096" width="9.140625" style="19"/>
    <col min="4097" max="4097" width="3.42578125" style="19" customWidth="1"/>
    <col min="4098" max="4098" width="7.42578125" style="19" customWidth="1"/>
    <col min="4099" max="4101" width="9.140625" style="19"/>
    <col min="4102" max="4102" width="27.42578125" style="19" customWidth="1"/>
    <col min="4103" max="4103" width="15.140625" style="19" customWidth="1"/>
    <col min="4104" max="4104" width="14.42578125" style="19" customWidth="1"/>
    <col min="4105" max="4352" width="9.140625" style="19"/>
    <col min="4353" max="4353" width="3.42578125" style="19" customWidth="1"/>
    <col min="4354" max="4354" width="7.42578125" style="19" customWidth="1"/>
    <col min="4355" max="4357" width="9.140625" style="19"/>
    <col min="4358" max="4358" width="27.42578125" style="19" customWidth="1"/>
    <col min="4359" max="4359" width="15.140625" style="19" customWidth="1"/>
    <col min="4360" max="4360" width="14.42578125" style="19" customWidth="1"/>
    <col min="4361" max="4608" width="9.140625" style="19"/>
    <col min="4609" max="4609" width="3.42578125" style="19" customWidth="1"/>
    <col min="4610" max="4610" width="7.42578125" style="19" customWidth="1"/>
    <col min="4611" max="4613" width="9.140625" style="19"/>
    <col min="4614" max="4614" width="27.42578125" style="19" customWidth="1"/>
    <col min="4615" max="4615" width="15.140625" style="19" customWidth="1"/>
    <col min="4616" max="4616" width="14.42578125" style="19" customWidth="1"/>
    <col min="4617" max="4864" width="9.140625" style="19"/>
    <col min="4865" max="4865" width="3.42578125" style="19" customWidth="1"/>
    <col min="4866" max="4866" width="7.42578125" style="19" customWidth="1"/>
    <col min="4867" max="4869" width="9.140625" style="19"/>
    <col min="4870" max="4870" width="27.42578125" style="19" customWidth="1"/>
    <col min="4871" max="4871" width="15.140625" style="19" customWidth="1"/>
    <col min="4872" max="4872" width="14.42578125" style="19" customWidth="1"/>
    <col min="4873" max="5120" width="9.140625" style="19"/>
    <col min="5121" max="5121" width="3.42578125" style="19" customWidth="1"/>
    <col min="5122" max="5122" width="7.42578125" style="19" customWidth="1"/>
    <col min="5123" max="5125" width="9.140625" style="19"/>
    <col min="5126" max="5126" width="27.42578125" style="19" customWidth="1"/>
    <col min="5127" max="5127" width="15.140625" style="19" customWidth="1"/>
    <col min="5128" max="5128" width="14.42578125" style="19" customWidth="1"/>
    <col min="5129" max="5376" width="9.140625" style="19"/>
    <col min="5377" max="5377" width="3.42578125" style="19" customWidth="1"/>
    <col min="5378" max="5378" width="7.42578125" style="19" customWidth="1"/>
    <col min="5379" max="5381" width="9.140625" style="19"/>
    <col min="5382" max="5382" width="27.42578125" style="19" customWidth="1"/>
    <col min="5383" max="5383" width="15.140625" style="19" customWidth="1"/>
    <col min="5384" max="5384" width="14.42578125" style="19" customWidth="1"/>
    <col min="5385" max="5632" width="9.140625" style="19"/>
    <col min="5633" max="5633" width="3.42578125" style="19" customWidth="1"/>
    <col min="5634" max="5634" width="7.42578125" style="19" customWidth="1"/>
    <col min="5635" max="5637" width="9.140625" style="19"/>
    <col min="5638" max="5638" width="27.42578125" style="19" customWidth="1"/>
    <col min="5639" max="5639" width="15.140625" style="19" customWidth="1"/>
    <col min="5640" max="5640" width="14.42578125" style="19" customWidth="1"/>
    <col min="5641" max="5888" width="9.140625" style="19"/>
    <col min="5889" max="5889" width="3.42578125" style="19" customWidth="1"/>
    <col min="5890" max="5890" width="7.42578125" style="19" customWidth="1"/>
    <col min="5891" max="5893" width="9.140625" style="19"/>
    <col min="5894" max="5894" width="27.42578125" style="19" customWidth="1"/>
    <col min="5895" max="5895" width="15.140625" style="19" customWidth="1"/>
    <col min="5896" max="5896" width="14.42578125" style="19" customWidth="1"/>
    <col min="5897" max="6144" width="9.140625" style="19"/>
    <col min="6145" max="6145" width="3.42578125" style="19" customWidth="1"/>
    <col min="6146" max="6146" width="7.42578125" style="19" customWidth="1"/>
    <col min="6147" max="6149" width="9.140625" style="19"/>
    <col min="6150" max="6150" width="27.42578125" style="19" customWidth="1"/>
    <col min="6151" max="6151" width="15.140625" style="19" customWidth="1"/>
    <col min="6152" max="6152" width="14.42578125" style="19" customWidth="1"/>
    <col min="6153" max="6400" width="9.140625" style="19"/>
    <col min="6401" max="6401" width="3.42578125" style="19" customWidth="1"/>
    <col min="6402" max="6402" width="7.42578125" style="19" customWidth="1"/>
    <col min="6403" max="6405" width="9.140625" style="19"/>
    <col min="6406" max="6406" width="27.42578125" style="19" customWidth="1"/>
    <col min="6407" max="6407" width="15.140625" style="19" customWidth="1"/>
    <col min="6408" max="6408" width="14.42578125" style="19" customWidth="1"/>
    <col min="6409" max="6656" width="9.140625" style="19"/>
    <col min="6657" max="6657" width="3.42578125" style="19" customWidth="1"/>
    <col min="6658" max="6658" width="7.42578125" style="19" customWidth="1"/>
    <col min="6659" max="6661" width="9.140625" style="19"/>
    <col min="6662" max="6662" width="27.42578125" style="19" customWidth="1"/>
    <col min="6663" max="6663" width="15.140625" style="19" customWidth="1"/>
    <col min="6664" max="6664" width="14.42578125" style="19" customWidth="1"/>
    <col min="6665" max="6912" width="9.140625" style="19"/>
    <col min="6913" max="6913" width="3.42578125" style="19" customWidth="1"/>
    <col min="6914" max="6914" width="7.42578125" style="19" customWidth="1"/>
    <col min="6915" max="6917" width="9.140625" style="19"/>
    <col min="6918" max="6918" width="27.42578125" style="19" customWidth="1"/>
    <col min="6919" max="6919" width="15.140625" style="19" customWidth="1"/>
    <col min="6920" max="6920" width="14.42578125" style="19" customWidth="1"/>
    <col min="6921" max="7168" width="9.140625" style="19"/>
    <col min="7169" max="7169" width="3.42578125" style="19" customWidth="1"/>
    <col min="7170" max="7170" width="7.42578125" style="19" customWidth="1"/>
    <col min="7171" max="7173" width="9.140625" style="19"/>
    <col min="7174" max="7174" width="27.42578125" style="19" customWidth="1"/>
    <col min="7175" max="7175" width="15.140625" style="19" customWidth="1"/>
    <col min="7176" max="7176" width="14.42578125" style="19" customWidth="1"/>
    <col min="7177" max="7424" width="9.140625" style="19"/>
    <col min="7425" max="7425" width="3.42578125" style="19" customWidth="1"/>
    <col min="7426" max="7426" width="7.42578125" style="19" customWidth="1"/>
    <col min="7427" max="7429" width="9.140625" style="19"/>
    <col min="7430" max="7430" width="27.42578125" style="19" customWidth="1"/>
    <col min="7431" max="7431" width="15.140625" style="19" customWidth="1"/>
    <col min="7432" max="7432" width="14.42578125" style="19" customWidth="1"/>
    <col min="7433" max="7680" width="9.140625" style="19"/>
    <col min="7681" max="7681" width="3.42578125" style="19" customWidth="1"/>
    <col min="7682" max="7682" width="7.42578125" style="19" customWidth="1"/>
    <col min="7683" max="7685" width="9.140625" style="19"/>
    <col min="7686" max="7686" width="27.42578125" style="19" customWidth="1"/>
    <col min="7687" max="7687" width="15.140625" style="19" customWidth="1"/>
    <col min="7688" max="7688" width="14.42578125" style="19" customWidth="1"/>
    <col min="7689" max="7936" width="9.140625" style="19"/>
    <col min="7937" max="7937" width="3.42578125" style="19" customWidth="1"/>
    <col min="7938" max="7938" width="7.42578125" style="19" customWidth="1"/>
    <col min="7939" max="7941" width="9.140625" style="19"/>
    <col min="7942" max="7942" width="27.42578125" style="19" customWidth="1"/>
    <col min="7943" max="7943" width="15.140625" style="19" customWidth="1"/>
    <col min="7944" max="7944" width="14.42578125" style="19" customWidth="1"/>
    <col min="7945" max="8192" width="9.140625" style="19"/>
    <col min="8193" max="8193" width="3.42578125" style="19" customWidth="1"/>
    <col min="8194" max="8194" width="7.42578125" style="19" customWidth="1"/>
    <col min="8195" max="8197" width="9.140625" style="19"/>
    <col min="8198" max="8198" width="27.42578125" style="19" customWidth="1"/>
    <col min="8199" max="8199" width="15.140625" style="19" customWidth="1"/>
    <col min="8200" max="8200" width="14.42578125" style="19" customWidth="1"/>
    <col min="8201" max="8448" width="9.140625" style="19"/>
    <col min="8449" max="8449" width="3.42578125" style="19" customWidth="1"/>
    <col min="8450" max="8450" width="7.42578125" style="19" customWidth="1"/>
    <col min="8451" max="8453" width="9.140625" style="19"/>
    <col min="8454" max="8454" width="27.42578125" style="19" customWidth="1"/>
    <col min="8455" max="8455" width="15.140625" style="19" customWidth="1"/>
    <col min="8456" max="8456" width="14.42578125" style="19" customWidth="1"/>
    <col min="8457" max="8704" width="9.140625" style="19"/>
    <col min="8705" max="8705" width="3.42578125" style="19" customWidth="1"/>
    <col min="8706" max="8706" width="7.42578125" style="19" customWidth="1"/>
    <col min="8707" max="8709" width="9.140625" style="19"/>
    <col min="8710" max="8710" width="27.42578125" style="19" customWidth="1"/>
    <col min="8711" max="8711" width="15.140625" style="19" customWidth="1"/>
    <col min="8712" max="8712" width="14.42578125" style="19" customWidth="1"/>
    <col min="8713" max="8960" width="9.140625" style="19"/>
    <col min="8961" max="8961" width="3.42578125" style="19" customWidth="1"/>
    <col min="8962" max="8962" width="7.42578125" style="19" customWidth="1"/>
    <col min="8963" max="8965" width="9.140625" style="19"/>
    <col min="8966" max="8966" width="27.42578125" style="19" customWidth="1"/>
    <col min="8967" max="8967" width="15.140625" style="19" customWidth="1"/>
    <col min="8968" max="8968" width="14.42578125" style="19" customWidth="1"/>
    <col min="8969" max="9216" width="9.140625" style="19"/>
    <col min="9217" max="9217" width="3.42578125" style="19" customWidth="1"/>
    <col min="9218" max="9218" width="7.42578125" style="19" customWidth="1"/>
    <col min="9219" max="9221" width="9.140625" style="19"/>
    <col min="9222" max="9222" width="27.42578125" style="19" customWidth="1"/>
    <col min="9223" max="9223" width="15.140625" style="19" customWidth="1"/>
    <col min="9224" max="9224" width="14.42578125" style="19" customWidth="1"/>
    <col min="9225" max="9472" width="9.140625" style="19"/>
    <col min="9473" max="9473" width="3.42578125" style="19" customWidth="1"/>
    <col min="9474" max="9474" width="7.42578125" style="19" customWidth="1"/>
    <col min="9475" max="9477" width="9.140625" style="19"/>
    <col min="9478" max="9478" width="27.42578125" style="19" customWidth="1"/>
    <col min="9479" max="9479" width="15.140625" style="19" customWidth="1"/>
    <col min="9480" max="9480" width="14.42578125" style="19" customWidth="1"/>
    <col min="9481" max="9728" width="9.140625" style="19"/>
    <col min="9729" max="9729" width="3.42578125" style="19" customWidth="1"/>
    <col min="9730" max="9730" width="7.42578125" style="19" customWidth="1"/>
    <col min="9731" max="9733" width="9.140625" style="19"/>
    <col min="9734" max="9734" width="27.42578125" style="19" customWidth="1"/>
    <col min="9735" max="9735" width="15.140625" style="19" customWidth="1"/>
    <col min="9736" max="9736" width="14.42578125" style="19" customWidth="1"/>
    <col min="9737" max="9984" width="9.140625" style="19"/>
    <col min="9985" max="9985" width="3.42578125" style="19" customWidth="1"/>
    <col min="9986" max="9986" width="7.42578125" style="19" customWidth="1"/>
    <col min="9987" max="9989" width="9.140625" style="19"/>
    <col min="9990" max="9990" width="27.42578125" style="19" customWidth="1"/>
    <col min="9991" max="9991" width="15.140625" style="19" customWidth="1"/>
    <col min="9992" max="9992" width="14.42578125" style="19" customWidth="1"/>
    <col min="9993" max="10240" width="9.140625" style="19"/>
    <col min="10241" max="10241" width="3.42578125" style="19" customWidth="1"/>
    <col min="10242" max="10242" width="7.42578125" style="19" customWidth="1"/>
    <col min="10243" max="10245" width="9.140625" style="19"/>
    <col min="10246" max="10246" width="27.42578125" style="19" customWidth="1"/>
    <col min="10247" max="10247" width="15.140625" style="19" customWidth="1"/>
    <col min="10248" max="10248" width="14.42578125" style="19" customWidth="1"/>
    <col min="10249" max="10496" width="9.140625" style="19"/>
    <col min="10497" max="10497" width="3.42578125" style="19" customWidth="1"/>
    <col min="10498" max="10498" width="7.42578125" style="19" customWidth="1"/>
    <col min="10499" max="10501" width="9.140625" style="19"/>
    <col min="10502" max="10502" width="27.42578125" style="19" customWidth="1"/>
    <col min="10503" max="10503" width="15.140625" style="19" customWidth="1"/>
    <col min="10504" max="10504" width="14.42578125" style="19" customWidth="1"/>
    <col min="10505" max="10752" width="9.140625" style="19"/>
    <col min="10753" max="10753" width="3.42578125" style="19" customWidth="1"/>
    <col min="10754" max="10754" width="7.42578125" style="19" customWidth="1"/>
    <col min="10755" max="10757" width="9.140625" style="19"/>
    <col min="10758" max="10758" width="27.42578125" style="19" customWidth="1"/>
    <col min="10759" max="10759" width="15.140625" style="19" customWidth="1"/>
    <col min="10760" max="10760" width="14.42578125" style="19" customWidth="1"/>
    <col min="10761" max="11008" width="9.140625" style="19"/>
    <col min="11009" max="11009" width="3.42578125" style="19" customWidth="1"/>
    <col min="11010" max="11010" width="7.42578125" style="19" customWidth="1"/>
    <col min="11011" max="11013" width="9.140625" style="19"/>
    <col min="11014" max="11014" width="27.42578125" style="19" customWidth="1"/>
    <col min="11015" max="11015" width="15.140625" style="19" customWidth="1"/>
    <col min="11016" max="11016" width="14.42578125" style="19" customWidth="1"/>
    <col min="11017" max="11264" width="9.140625" style="19"/>
    <col min="11265" max="11265" width="3.42578125" style="19" customWidth="1"/>
    <col min="11266" max="11266" width="7.42578125" style="19" customWidth="1"/>
    <col min="11267" max="11269" width="9.140625" style="19"/>
    <col min="11270" max="11270" width="27.42578125" style="19" customWidth="1"/>
    <col min="11271" max="11271" width="15.140625" style="19" customWidth="1"/>
    <col min="11272" max="11272" width="14.42578125" style="19" customWidth="1"/>
    <col min="11273" max="11520" width="9.140625" style="19"/>
    <col min="11521" max="11521" width="3.42578125" style="19" customWidth="1"/>
    <col min="11522" max="11522" width="7.42578125" style="19" customWidth="1"/>
    <col min="11523" max="11525" width="9.140625" style="19"/>
    <col min="11526" max="11526" width="27.42578125" style="19" customWidth="1"/>
    <col min="11527" max="11527" width="15.140625" style="19" customWidth="1"/>
    <col min="11528" max="11528" width="14.42578125" style="19" customWidth="1"/>
    <col min="11529" max="11776" width="9.140625" style="19"/>
    <col min="11777" max="11777" width="3.42578125" style="19" customWidth="1"/>
    <col min="11778" max="11778" width="7.42578125" style="19" customWidth="1"/>
    <col min="11779" max="11781" width="9.140625" style="19"/>
    <col min="11782" max="11782" width="27.42578125" style="19" customWidth="1"/>
    <col min="11783" max="11783" width="15.140625" style="19" customWidth="1"/>
    <col min="11784" max="11784" width="14.42578125" style="19" customWidth="1"/>
    <col min="11785" max="12032" width="9.140625" style="19"/>
    <col min="12033" max="12033" width="3.42578125" style="19" customWidth="1"/>
    <col min="12034" max="12034" width="7.42578125" style="19" customWidth="1"/>
    <col min="12035" max="12037" width="9.140625" style="19"/>
    <col min="12038" max="12038" width="27.42578125" style="19" customWidth="1"/>
    <col min="12039" max="12039" width="15.140625" style="19" customWidth="1"/>
    <col min="12040" max="12040" width="14.42578125" style="19" customWidth="1"/>
    <col min="12041" max="12288" width="9.140625" style="19"/>
    <col min="12289" max="12289" width="3.42578125" style="19" customWidth="1"/>
    <col min="12290" max="12290" width="7.42578125" style="19" customWidth="1"/>
    <col min="12291" max="12293" width="9.140625" style="19"/>
    <col min="12294" max="12294" width="27.42578125" style="19" customWidth="1"/>
    <col min="12295" max="12295" width="15.140625" style="19" customWidth="1"/>
    <col min="12296" max="12296" width="14.42578125" style="19" customWidth="1"/>
    <col min="12297" max="12544" width="9.140625" style="19"/>
    <col min="12545" max="12545" width="3.42578125" style="19" customWidth="1"/>
    <col min="12546" max="12546" width="7.42578125" style="19" customWidth="1"/>
    <col min="12547" max="12549" width="9.140625" style="19"/>
    <col min="12550" max="12550" width="27.42578125" style="19" customWidth="1"/>
    <col min="12551" max="12551" width="15.140625" style="19" customWidth="1"/>
    <col min="12552" max="12552" width="14.42578125" style="19" customWidth="1"/>
    <col min="12553" max="12800" width="9.140625" style="19"/>
    <col min="12801" max="12801" width="3.42578125" style="19" customWidth="1"/>
    <col min="12802" max="12802" width="7.42578125" style="19" customWidth="1"/>
    <col min="12803" max="12805" width="9.140625" style="19"/>
    <col min="12806" max="12806" width="27.42578125" style="19" customWidth="1"/>
    <col min="12807" max="12807" width="15.140625" style="19" customWidth="1"/>
    <col min="12808" max="12808" width="14.42578125" style="19" customWidth="1"/>
    <col min="12809" max="13056" width="9.140625" style="19"/>
    <col min="13057" max="13057" width="3.42578125" style="19" customWidth="1"/>
    <col min="13058" max="13058" width="7.42578125" style="19" customWidth="1"/>
    <col min="13059" max="13061" width="9.140625" style="19"/>
    <col min="13062" max="13062" width="27.42578125" style="19" customWidth="1"/>
    <col min="13063" max="13063" width="15.140625" style="19" customWidth="1"/>
    <col min="13064" max="13064" width="14.42578125" style="19" customWidth="1"/>
    <col min="13065" max="13312" width="9.140625" style="19"/>
    <col min="13313" max="13313" width="3.42578125" style="19" customWidth="1"/>
    <col min="13314" max="13314" width="7.42578125" style="19" customWidth="1"/>
    <col min="13315" max="13317" width="9.140625" style="19"/>
    <col min="13318" max="13318" width="27.42578125" style="19" customWidth="1"/>
    <col min="13319" max="13319" width="15.140625" style="19" customWidth="1"/>
    <col min="13320" max="13320" width="14.42578125" style="19" customWidth="1"/>
    <col min="13321" max="13568" width="9.140625" style="19"/>
    <col min="13569" max="13569" width="3.42578125" style="19" customWidth="1"/>
    <col min="13570" max="13570" width="7.42578125" style="19" customWidth="1"/>
    <col min="13571" max="13573" width="9.140625" style="19"/>
    <col min="13574" max="13574" width="27.42578125" style="19" customWidth="1"/>
    <col min="13575" max="13575" width="15.140625" style="19" customWidth="1"/>
    <col min="13576" max="13576" width="14.42578125" style="19" customWidth="1"/>
    <col min="13577" max="13824" width="9.140625" style="19"/>
    <col min="13825" max="13825" width="3.42578125" style="19" customWidth="1"/>
    <col min="13826" max="13826" width="7.42578125" style="19" customWidth="1"/>
    <col min="13827" max="13829" width="9.140625" style="19"/>
    <col min="13830" max="13830" width="27.42578125" style="19" customWidth="1"/>
    <col min="13831" max="13831" width="15.140625" style="19" customWidth="1"/>
    <col min="13832" max="13832" width="14.42578125" style="19" customWidth="1"/>
    <col min="13833" max="14080" width="9.140625" style="19"/>
    <col min="14081" max="14081" width="3.42578125" style="19" customWidth="1"/>
    <col min="14082" max="14082" width="7.42578125" style="19" customWidth="1"/>
    <col min="14083" max="14085" width="9.140625" style="19"/>
    <col min="14086" max="14086" width="27.42578125" style="19" customWidth="1"/>
    <col min="14087" max="14087" width="15.140625" style="19" customWidth="1"/>
    <col min="14088" max="14088" width="14.42578125" style="19" customWidth="1"/>
    <col min="14089" max="14336" width="9.140625" style="19"/>
    <col min="14337" max="14337" width="3.42578125" style="19" customWidth="1"/>
    <col min="14338" max="14338" width="7.42578125" style="19" customWidth="1"/>
    <col min="14339" max="14341" width="9.140625" style="19"/>
    <col min="14342" max="14342" width="27.42578125" style="19" customWidth="1"/>
    <col min="14343" max="14343" width="15.140625" style="19" customWidth="1"/>
    <col min="14344" max="14344" width="14.42578125" style="19" customWidth="1"/>
    <col min="14345" max="14592" width="9.140625" style="19"/>
    <col min="14593" max="14593" width="3.42578125" style="19" customWidth="1"/>
    <col min="14594" max="14594" width="7.42578125" style="19" customWidth="1"/>
    <col min="14595" max="14597" width="9.140625" style="19"/>
    <col min="14598" max="14598" width="27.42578125" style="19" customWidth="1"/>
    <col min="14599" max="14599" width="15.140625" style="19" customWidth="1"/>
    <col min="14600" max="14600" width="14.42578125" style="19" customWidth="1"/>
    <col min="14601" max="14848" width="9.140625" style="19"/>
    <col min="14849" max="14849" width="3.42578125" style="19" customWidth="1"/>
    <col min="14850" max="14850" width="7.42578125" style="19" customWidth="1"/>
    <col min="14851" max="14853" width="9.140625" style="19"/>
    <col min="14854" max="14854" width="27.42578125" style="19" customWidth="1"/>
    <col min="14855" max="14855" width="15.140625" style="19" customWidth="1"/>
    <col min="14856" max="14856" width="14.42578125" style="19" customWidth="1"/>
    <col min="14857" max="15104" width="9.140625" style="19"/>
    <col min="15105" max="15105" width="3.42578125" style="19" customWidth="1"/>
    <col min="15106" max="15106" width="7.42578125" style="19" customWidth="1"/>
    <col min="15107" max="15109" width="9.140625" style="19"/>
    <col min="15110" max="15110" width="27.42578125" style="19" customWidth="1"/>
    <col min="15111" max="15111" width="15.140625" style="19" customWidth="1"/>
    <col min="15112" max="15112" width="14.42578125" style="19" customWidth="1"/>
    <col min="15113" max="15360" width="9.140625" style="19"/>
    <col min="15361" max="15361" width="3.42578125" style="19" customWidth="1"/>
    <col min="15362" max="15362" width="7.42578125" style="19" customWidth="1"/>
    <col min="15363" max="15365" width="9.140625" style="19"/>
    <col min="15366" max="15366" width="27.42578125" style="19" customWidth="1"/>
    <col min="15367" max="15367" width="15.140625" style="19" customWidth="1"/>
    <col min="15368" max="15368" width="14.42578125" style="19" customWidth="1"/>
    <col min="15369" max="15616" width="9.140625" style="19"/>
    <col min="15617" max="15617" width="3.42578125" style="19" customWidth="1"/>
    <col min="15618" max="15618" width="7.42578125" style="19" customWidth="1"/>
    <col min="15619" max="15621" width="9.140625" style="19"/>
    <col min="15622" max="15622" width="27.42578125" style="19" customWidth="1"/>
    <col min="15623" max="15623" width="15.140625" style="19" customWidth="1"/>
    <col min="15624" max="15624" width="14.42578125" style="19" customWidth="1"/>
    <col min="15625" max="15872" width="9.140625" style="19"/>
    <col min="15873" max="15873" width="3.42578125" style="19" customWidth="1"/>
    <col min="15874" max="15874" width="7.42578125" style="19" customWidth="1"/>
    <col min="15875" max="15877" width="9.140625" style="19"/>
    <col min="15878" max="15878" width="27.42578125" style="19" customWidth="1"/>
    <col min="15879" max="15879" width="15.140625" style="19" customWidth="1"/>
    <col min="15880" max="15880" width="14.42578125" style="19" customWidth="1"/>
    <col min="15881" max="16128" width="9.140625" style="19"/>
    <col min="16129" max="16129" width="3.42578125" style="19" customWidth="1"/>
    <col min="16130" max="16130" width="7.42578125" style="19" customWidth="1"/>
    <col min="16131" max="16133" width="9.140625" style="19"/>
    <col min="16134" max="16134" width="27.42578125" style="19" customWidth="1"/>
    <col min="16135" max="16135" width="15.140625" style="19" customWidth="1"/>
    <col min="16136" max="16136" width="14.42578125" style="19" customWidth="1"/>
    <col min="16137" max="16384" width="9.140625" style="19"/>
  </cols>
  <sheetData>
    <row r="3" spans="1:9" ht="15.75" x14ac:dyDescent="0.25">
      <c r="H3" s="20" t="s">
        <v>78</v>
      </c>
    </row>
    <row r="4" spans="1:9" ht="15.75" x14ac:dyDescent="0.25">
      <c r="H4" s="20" t="s">
        <v>49</v>
      </c>
    </row>
    <row r="5" spans="1:9" ht="15.75" x14ac:dyDescent="0.25">
      <c r="H5" s="20" t="s">
        <v>50</v>
      </c>
    </row>
    <row r="6" spans="1:9" ht="15.75" x14ac:dyDescent="0.25">
      <c r="H6" s="20" t="s">
        <v>51</v>
      </c>
    </row>
    <row r="7" spans="1:9" ht="15.75" x14ac:dyDescent="0.25">
      <c r="H7" s="21"/>
    </row>
    <row r="8" spans="1:9" ht="15.75" x14ac:dyDescent="0.25">
      <c r="H8" s="20" t="s">
        <v>52</v>
      </c>
    </row>
    <row r="9" spans="1:9" ht="15.75" x14ac:dyDescent="0.25">
      <c r="H9" s="20" t="s">
        <v>79</v>
      </c>
    </row>
    <row r="11" spans="1:9" ht="18.75" x14ac:dyDescent="0.3">
      <c r="A11" s="69" t="s">
        <v>90</v>
      </c>
      <c r="B11" s="70"/>
      <c r="C11" s="70"/>
      <c r="D11" s="70"/>
      <c r="E11" s="70"/>
      <c r="F11" s="70"/>
      <c r="G11" s="70"/>
      <c r="H11" s="70"/>
    </row>
    <row r="12" spans="1:9" ht="34.5" customHeight="1" x14ac:dyDescent="0.3">
      <c r="A12" s="71" t="s">
        <v>54</v>
      </c>
      <c r="B12" s="72"/>
      <c r="C12" s="72"/>
      <c r="D12" s="72"/>
      <c r="E12" s="72"/>
      <c r="F12" s="72"/>
      <c r="G12" s="72"/>
      <c r="H12" s="72"/>
    </row>
    <row r="13" spans="1:9" ht="19.5" thickBot="1" x14ac:dyDescent="0.35">
      <c r="E13" s="61" t="s">
        <v>92</v>
      </c>
      <c r="F13" s="53"/>
      <c r="G13" s="53"/>
      <c r="H13" s="53"/>
    </row>
    <row r="14" spans="1:9" ht="16.5" thickTop="1" x14ac:dyDescent="0.25">
      <c r="B14" s="23" t="s">
        <v>55</v>
      </c>
      <c r="C14" s="24" t="s">
        <v>56</v>
      </c>
      <c r="D14" s="25"/>
      <c r="E14" s="25"/>
      <c r="F14" s="26"/>
      <c r="G14" s="27" t="s">
        <v>57</v>
      </c>
      <c r="H14" s="62" t="s">
        <v>91</v>
      </c>
      <c r="I14" s="21"/>
    </row>
    <row r="15" spans="1:9" ht="16.5" thickBot="1" x14ac:dyDescent="0.3">
      <c r="B15" s="28" t="s">
        <v>59</v>
      </c>
      <c r="C15" s="29" t="s">
        <v>60</v>
      </c>
      <c r="D15" s="30"/>
      <c r="E15" s="30"/>
      <c r="F15" s="31"/>
      <c r="G15" s="32" t="s">
        <v>61</v>
      </c>
      <c r="H15" s="34" t="s">
        <v>61</v>
      </c>
      <c r="I15" s="21"/>
    </row>
    <row r="16" spans="1:9" ht="17.25" thickTop="1" thickBot="1" x14ac:dyDescent="0.3">
      <c r="B16" s="33">
        <v>1</v>
      </c>
      <c r="C16" s="75">
        <v>2</v>
      </c>
      <c r="D16" s="76"/>
      <c r="E16" s="76"/>
      <c r="F16" s="77"/>
      <c r="G16" s="32">
        <v>3</v>
      </c>
      <c r="H16" s="34">
        <v>4</v>
      </c>
      <c r="I16" s="21"/>
    </row>
    <row r="17" spans="2:9" ht="16.5" thickTop="1" x14ac:dyDescent="0.25">
      <c r="B17" s="35"/>
      <c r="C17" s="36"/>
      <c r="D17" s="37"/>
      <c r="E17" s="37"/>
      <c r="F17" s="38"/>
      <c r="G17" s="63"/>
      <c r="H17" s="64"/>
      <c r="I17" s="21"/>
    </row>
    <row r="18" spans="2:9" ht="15.75" x14ac:dyDescent="0.25">
      <c r="B18" s="40"/>
      <c r="C18" s="41" t="s">
        <v>62</v>
      </c>
      <c r="D18" s="42"/>
      <c r="E18" s="42"/>
      <c r="F18" s="43"/>
      <c r="G18" s="55"/>
      <c r="H18" s="65"/>
      <c r="I18" s="21"/>
    </row>
    <row r="19" spans="2:9" ht="15.75" x14ac:dyDescent="0.25">
      <c r="B19" s="40"/>
      <c r="C19" s="41"/>
      <c r="D19" s="42"/>
      <c r="E19" s="42"/>
      <c r="F19" s="43"/>
      <c r="G19" s="55"/>
      <c r="H19" s="65"/>
      <c r="I19" s="21"/>
    </row>
    <row r="20" spans="2:9" ht="15.75" x14ac:dyDescent="0.25">
      <c r="B20" s="40" t="s">
        <v>63</v>
      </c>
      <c r="C20" s="41" t="s">
        <v>64</v>
      </c>
      <c r="D20" s="42"/>
      <c r="E20" s="42"/>
      <c r="F20" s="43"/>
      <c r="G20" s="58">
        <v>1000000</v>
      </c>
      <c r="H20" s="65">
        <v>995081.58</v>
      </c>
      <c r="I20" s="21"/>
    </row>
    <row r="21" spans="2:9" ht="15.75" x14ac:dyDescent="0.25">
      <c r="B21" s="40" t="s">
        <v>65</v>
      </c>
      <c r="C21" s="41" t="s">
        <v>66</v>
      </c>
      <c r="D21" s="42"/>
      <c r="E21" s="42"/>
      <c r="F21" s="43"/>
      <c r="G21" s="55">
        <v>200000</v>
      </c>
      <c r="H21" s="65">
        <v>60000</v>
      </c>
      <c r="I21" s="21"/>
    </row>
    <row r="22" spans="2:9" ht="28.5" customHeight="1" x14ac:dyDescent="0.25">
      <c r="B22" s="40" t="s">
        <v>81</v>
      </c>
      <c r="C22" s="78" t="s">
        <v>82</v>
      </c>
      <c r="D22" s="79"/>
      <c r="E22" s="79"/>
      <c r="F22" s="80"/>
      <c r="G22" s="55">
        <v>989577.54</v>
      </c>
      <c r="H22" s="65">
        <f>G22</f>
        <v>989577.54</v>
      </c>
      <c r="I22" s="21"/>
    </row>
    <row r="23" spans="2:9" ht="15.75" x14ac:dyDescent="0.25">
      <c r="B23" s="40"/>
      <c r="C23" s="41"/>
      <c r="D23" s="42"/>
      <c r="E23" s="42"/>
      <c r="F23" s="43"/>
      <c r="G23" s="55"/>
      <c r="H23" s="65"/>
      <c r="I23" s="21"/>
    </row>
    <row r="24" spans="2:9" ht="15.75" x14ac:dyDescent="0.25">
      <c r="B24" s="46"/>
      <c r="C24" s="47" t="s">
        <v>67</v>
      </c>
      <c r="D24" s="48"/>
      <c r="E24" s="48"/>
      <c r="F24" s="49"/>
      <c r="G24" s="56">
        <f>SUM(G20:G23)</f>
        <v>2189577.54</v>
      </c>
      <c r="H24" s="66">
        <f>H20+H21+H22</f>
        <v>2044659.12</v>
      </c>
      <c r="I24" s="21"/>
    </row>
    <row r="25" spans="2:9" ht="15.75" x14ac:dyDescent="0.25">
      <c r="B25" s="40"/>
      <c r="C25" s="41"/>
      <c r="D25" s="42"/>
      <c r="E25" s="42"/>
      <c r="F25" s="43"/>
      <c r="G25" s="55"/>
      <c r="H25" s="65"/>
      <c r="I25" s="21"/>
    </row>
    <row r="26" spans="2:9" ht="15.75" x14ac:dyDescent="0.25">
      <c r="B26" s="40"/>
      <c r="C26" s="41" t="s">
        <v>68</v>
      </c>
      <c r="D26" s="42"/>
      <c r="E26" s="42"/>
      <c r="F26" s="43"/>
      <c r="G26" s="55"/>
      <c r="H26" s="65"/>
      <c r="I26" s="21"/>
    </row>
    <row r="27" spans="2:9" ht="15.75" x14ac:dyDescent="0.25">
      <c r="B27" s="40"/>
      <c r="C27" s="41"/>
      <c r="D27" s="42"/>
      <c r="E27" s="42"/>
      <c r="F27" s="43"/>
      <c r="G27" s="55"/>
      <c r="H27" s="65"/>
      <c r="I27" s="21"/>
    </row>
    <row r="28" spans="2:9" ht="15.75" x14ac:dyDescent="0.25">
      <c r="B28" s="40" t="s">
        <v>69</v>
      </c>
      <c r="C28" s="41" t="s">
        <v>83</v>
      </c>
      <c r="D28" s="42"/>
      <c r="E28" s="42"/>
      <c r="F28" s="43"/>
      <c r="G28" s="55">
        <v>550000</v>
      </c>
      <c r="H28" s="65">
        <v>535838.1</v>
      </c>
      <c r="I28" s="21"/>
    </row>
    <row r="29" spans="2:9" ht="15.75" x14ac:dyDescent="0.25">
      <c r="B29" s="40"/>
      <c r="C29" s="41"/>
      <c r="D29" s="42"/>
      <c r="E29" s="42"/>
      <c r="F29" s="43"/>
      <c r="G29" s="55"/>
      <c r="H29" s="65"/>
      <c r="I29" s="21"/>
    </row>
    <row r="30" spans="2:9" ht="15.75" x14ac:dyDescent="0.25">
      <c r="B30" s="40" t="s">
        <v>70</v>
      </c>
      <c r="C30" s="41" t="s">
        <v>84</v>
      </c>
      <c r="D30" s="42"/>
      <c r="E30" s="42"/>
      <c r="F30" s="43"/>
      <c r="G30" s="55">
        <v>520000</v>
      </c>
      <c r="H30" s="65">
        <v>511531</v>
      </c>
      <c r="I30" s="21"/>
    </row>
    <row r="31" spans="2:9" ht="15.75" x14ac:dyDescent="0.25">
      <c r="B31" s="40"/>
      <c r="C31" s="41"/>
      <c r="D31" s="42"/>
      <c r="E31" s="42"/>
      <c r="F31" s="43"/>
      <c r="G31" s="55"/>
      <c r="H31" s="65"/>
      <c r="I31" s="21"/>
    </row>
    <row r="32" spans="2:9" ht="15.75" x14ac:dyDescent="0.25">
      <c r="B32" s="40" t="s">
        <v>71</v>
      </c>
      <c r="C32" s="41" t="s">
        <v>21</v>
      </c>
      <c r="D32" s="42"/>
      <c r="E32" s="42"/>
      <c r="F32" s="43"/>
      <c r="G32" s="55">
        <v>800000</v>
      </c>
      <c r="H32" s="65">
        <v>782087.39</v>
      </c>
      <c r="I32" s="21"/>
    </row>
    <row r="33" spans="2:9" ht="15.75" x14ac:dyDescent="0.25">
      <c r="B33" s="40"/>
      <c r="C33" s="41"/>
      <c r="D33" s="42"/>
      <c r="E33" s="42"/>
      <c r="F33" s="43"/>
      <c r="G33" s="55"/>
      <c r="H33" s="65"/>
      <c r="I33" s="21"/>
    </row>
    <row r="34" spans="2:9" ht="15.75" x14ac:dyDescent="0.25">
      <c r="B34" s="40" t="s">
        <v>72</v>
      </c>
      <c r="C34" s="41" t="s">
        <v>32</v>
      </c>
      <c r="D34" s="42"/>
      <c r="E34" s="42"/>
      <c r="F34" s="43"/>
      <c r="G34" s="55">
        <v>45000</v>
      </c>
      <c r="H34" s="65">
        <v>40500</v>
      </c>
      <c r="I34" s="21"/>
    </row>
    <row r="35" spans="2:9" ht="15.75" x14ac:dyDescent="0.25">
      <c r="B35" s="40"/>
      <c r="C35" s="41"/>
      <c r="D35" s="42"/>
      <c r="E35" s="42"/>
      <c r="F35" s="43"/>
      <c r="G35" s="55"/>
      <c r="H35" s="65"/>
      <c r="I35" s="21"/>
    </row>
    <row r="36" spans="2:9" ht="15.75" x14ac:dyDescent="0.25">
      <c r="B36" s="60" t="s">
        <v>87</v>
      </c>
      <c r="C36" s="41" t="s">
        <v>88</v>
      </c>
      <c r="D36" s="42"/>
      <c r="E36" s="42"/>
      <c r="F36" s="43"/>
      <c r="G36" s="55">
        <v>35000</v>
      </c>
      <c r="H36" s="65">
        <v>32798</v>
      </c>
      <c r="I36" s="21"/>
    </row>
    <row r="37" spans="2:9" ht="15.75" x14ac:dyDescent="0.25">
      <c r="B37" s="40"/>
      <c r="C37" s="41"/>
      <c r="D37" s="42"/>
      <c r="E37" s="42"/>
      <c r="F37" s="43"/>
      <c r="G37" s="55"/>
      <c r="H37" s="65"/>
      <c r="I37" s="21"/>
    </row>
    <row r="38" spans="2:9" ht="15.75" x14ac:dyDescent="0.25">
      <c r="B38" s="40" t="s">
        <v>73</v>
      </c>
      <c r="C38" s="41" t="s">
        <v>29</v>
      </c>
      <c r="D38" s="42"/>
      <c r="E38" s="42"/>
      <c r="F38" s="43"/>
      <c r="G38" s="55"/>
      <c r="H38" s="65"/>
      <c r="I38" s="21"/>
    </row>
    <row r="39" spans="2:9" ht="15.75" x14ac:dyDescent="0.25">
      <c r="B39" s="40"/>
      <c r="C39" s="41" t="s">
        <v>15</v>
      </c>
      <c r="D39" s="42"/>
      <c r="E39" s="42"/>
      <c r="F39" s="43"/>
      <c r="G39" s="55">
        <v>30000</v>
      </c>
      <c r="H39" s="65">
        <v>24000</v>
      </c>
      <c r="I39" s="21"/>
    </row>
    <row r="40" spans="2:9" ht="15.75" x14ac:dyDescent="0.25">
      <c r="B40" s="40"/>
      <c r="C40" s="41" t="s">
        <v>85</v>
      </c>
      <c r="D40" s="42"/>
      <c r="E40" s="42"/>
      <c r="F40" s="43"/>
      <c r="G40" s="55">
        <f>G39/100*31.2</f>
        <v>9360</v>
      </c>
      <c r="H40" s="65">
        <v>7248</v>
      </c>
      <c r="I40" s="21"/>
    </row>
    <row r="41" spans="2:9" ht="15.75" x14ac:dyDescent="0.25">
      <c r="B41" s="40"/>
      <c r="C41" s="41" t="s">
        <v>31</v>
      </c>
      <c r="D41" s="42"/>
      <c r="E41" s="42"/>
      <c r="F41" s="43"/>
      <c r="G41" s="55">
        <v>10000</v>
      </c>
      <c r="H41" s="65">
        <v>7000</v>
      </c>
      <c r="I41" s="21"/>
    </row>
    <row r="42" spans="2:9" ht="15.75" x14ac:dyDescent="0.25">
      <c r="B42" s="40"/>
      <c r="C42" s="41" t="s">
        <v>86</v>
      </c>
      <c r="D42" s="42"/>
      <c r="E42" s="42"/>
      <c r="F42" s="43"/>
      <c r="G42" s="55">
        <v>45000</v>
      </c>
      <c r="H42" s="65">
        <v>44679.11</v>
      </c>
      <c r="I42" s="21"/>
    </row>
    <row r="43" spans="2:9" ht="15.75" x14ac:dyDescent="0.25">
      <c r="B43" s="40"/>
      <c r="C43" s="41" t="s">
        <v>74</v>
      </c>
      <c r="D43" s="42"/>
      <c r="E43" s="42"/>
      <c r="F43" s="43"/>
      <c r="G43" s="55">
        <v>5000</v>
      </c>
      <c r="H43" s="65">
        <v>3182</v>
      </c>
      <c r="I43" s="21"/>
    </row>
    <row r="44" spans="2:9" ht="15.75" x14ac:dyDescent="0.25">
      <c r="B44" s="40"/>
      <c r="C44" s="41"/>
      <c r="D44" s="42"/>
      <c r="E44" s="42"/>
      <c r="F44" s="43"/>
      <c r="G44" s="55"/>
      <c r="H44" s="65"/>
      <c r="I44" s="21"/>
    </row>
    <row r="45" spans="2:9" ht="15.75" x14ac:dyDescent="0.25">
      <c r="B45" s="40"/>
      <c r="C45" s="47" t="s">
        <v>75</v>
      </c>
      <c r="D45" s="48"/>
      <c r="E45" s="48"/>
      <c r="F45" s="49"/>
      <c r="G45" s="56">
        <f>SUM(G28:G44)</f>
        <v>2049360</v>
      </c>
      <c r="H45" s="66">
        <f>H28+H30+H32+H34+H36+H39+H40+H41+H42+H43</f>
        <v>1988863.6</v>
      </c>
      <c r="I45" s="21"/>
    </row>
    <row r="46" spans="2:9" ht="33" customHeight="1" thickBot="1" x14ac:dyDescent="0.3">
      <c r="B46" s="52"/>
      <c r="C46" s="78" t="s">
        <v>89</v>
      </c>
      <c r="D46" s="79"/>
      <c r="E46" s="79"/>
      <c r="F46" s="80"/>
      <c r="G46" s="57"/>
      <c r="H46" s="67">
        <v>190172.63</v>
      </c>
    </row>
    <row r="47" spans="2:9" ht="16.5" thickTop="1" x14ac:dyDescent="0.25">
      <c r="B47" s="21"/>
      <c r="C47" s="21"/>
      <c r="D47" s="21"/>
      <c r="E47" s="21"/>
      <c r="F47" s="21"/>
      <c r="G47" s="21"/>
      <c r="H47" s="21"/>
    </row>
    <row r="48" spans="2:9" ht="15.75" x14ac:dyDescent="0.25">
      <c r="B48" s="21"/>
      <c r="C48" s="21" t="s">
        <v>76</v>
      </c>
      <c r="D48" s="21"/>
      <c r="E48" s="21"/>
      <c r="F48" s="21"/>
      <c r="G48" s="21" t="s">
        <v>77</v>
      </c>
      <c r="H48" s="21"/>
    </row>
  </sheetData>
  <mergeCells count="5">
    <mergeCell ref="A11:H11"/>
    <mergeCell ref="A12:H12"/>
    <mergeCell ref="C16:F16"/>
    <mergeCell ref="C22:F22"/>
    <mergeCell ref="C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Свед.</vt:lpstr>
      <vt:lpstr>Смета13</vt:lpstr>
      <vt:lpstr>УтвСм13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2019-04-16T10:18:29Z</dcterms:modified>
</cp:coreProperties>
</file>