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Лист1" sheetId="4" r:id="rId1"/>
    <sheet name="Смета" sheetId="6" r:id="rId2"/>
    <sheet name="Исполнение" sheetId="7" r:id="rId3"/>
  </sheets>
  <calcPr calcId="144525"/>
</workbook>
</file>

<file path=xl/calcChain.xml><?xml version="1.0" encoding="utf-8"?>
<calcChain xmlns="http://schemas.openxmlformats.org/spreadsheetml/2006/main">
  <c r="H36" i="7" l="1"/>
  <c r="E33" i="4"/>
  <c r="E38" i="4"/>
  <c r="H38" i="7"/>
  <c r="H41" i="7"/>
  <c r="C39" i="4"/>
  <c r="G36" i="7"/>
  <c r="G41" i="7" s="1"/>
  <c r="G24" i="7"/>
  <c r="H22" i="7"/>
  <c r="H24" i="7" s="1"/>
  <c r="G41" i="6"/>
  <c r="G36" i="6"/>
  <c r="G24" i="6"/>
  <c r="C12" i="4"/>
  <c r="C15" i="4" s="1"/>
  <c r="C6" i="4"/>
  <c r="C7" i="4" s="1"/>
  <c r="C48" i="4"/>
  <c r="C45" i="4"/>
  <c r="H42" i="7" l="1"/>
  <c r="C50" i="4"/>
  <c r="C40" i="4"/>
</calcChain>
</file>

<file path=xl/sharedStrings.xml><?xml version="1.0" encoding="utf-8"?>
<sst xmlns="http://schemas.openxmlformats.org/spreadsheetml/2006/main" count="133" uniqueCount="87">
  <si>
    <t>Субсидии</t>
  </si>
  <si>
    <t>Остаток на расчетном счете</t>
  </si>
  <si>
    <t>Гранты</t>
  </si>
  <si>
    <t xml:space="preserve">Пожертвования частных лиц, поступившие через ОСМП </t>
  </si>
  <si>
    <t>Пожертвования частных лиц, поступившие на расчетный счет</t>
  </si>
  <si>
    <t>Пожертвования частных лиц, поступившие в кассу</t>
  </si>
  <si>
    <t>Программа дополнительного ухода за детьми:</t>
  </si>
  <si>
    <t>Заработная плата сотрудников</t>
  </si>
  <si>
    <t>Отчисления на социальое страхование с ФОТ</t>
  </si>
  <si>
    <t>Полиграфическая мастерская</t>
  </si>
  <si>
    <t>Материалы для мастерской</t>
  </si>
  <si>
    <t>Расходы на содержание АУП</t>
  </si>
  <si>
    <t>Заработная плата АУП</t>
  </si>
  <si>
    <t>Услуги банка:</t>
  </si>
  <si>
    <t>БИНБАНК - расчетный счет</t>
  </si>
  <si>
    <t>БИНБАНК -специальный счет</t>
  </si>
  <si>
    <t>Банк ВТБ - расчетный счет</t>
  </si>
  <si>
    <t>Благотворительный фонд святой блаженной Матроны Московской</t>
  </si>
  <si>
    <t>Остаток на расчетных счетах</t>
  </si>
  <si>
    <t>ВСЕГО:</t>
  </si>
  <si>
    <t>ИТОГО остаток:</t>
  </si>
  <si>
    <t>Разница, между авансами, уплаченными поставщикам и задолженностью по ЗП</t>
  </si>
  <si>
    <t>Аренда помещений (офис)</t>
  </si>
  <si>
    <t>Аренда помещений (склад)</t>
  </si>
  <si>
    <t>Расходы на канцтовары</t>
  </si>
  <si>
    <t>Почтовые расходы</t>
  </si>
  <si>
    <t>Отчет о средствах, поступивших и израсходованных в 2016 г.</t>
  </si>
  <si>
    <t>ОСТАТОК НЕИСПОЛЬЗОВАННЫХ ЦЕЛЕВЫХ СРЕДСТВ НА 31.12.2015 г.</t>
  </si>
  <si>
    <t>ВСЕГО остаток на 31.12.2015 г.</t>
  </si>
  <si>
    <t>Пожертвования частных лиц, поступившие через ТИНЬКОФФ</t>
  </si>
  <si>
    <t>РАСХОДОВАНИЕ ЦЕЛЕВЫХ СРЕДСТВ В 2016 г</t>
  </si>
  <si>
    <t>Транспортные расходы</t>
  </si>
  <si>
    <t>Прочие расходы на ведение уставной деятельности</t>
  </si>
  <si>
    <t>Остаток целевых средств на 31.12.2016 г.</t>
  </si>
  <si>
    <t>Расшифровка остатка целевых средств на 31.12.2016 г.</t>
  </si>
  <si>
    <t>Аванс за аренду помещения в 2017 г.</t>
  </si>
  <si>
    <t>ЗП сотрудников, начисленная в Дек.2016 г., подлежащая выплате в Янв. 2017 г.</t>
  </si>
  <si>
    <t>Отчисления на социальое страхование с ФОТ, подлежащие уплате в Январе 2017 г.</t>
  </si>
  <si>
    <t>ПОСТУПЛЕНИЕ ЦЕЛЕВЫХ СРЕДСТВ В 2016 г</t>
  </si>
  <si>
    <t>ВСЕГО поступило в 2016 г.</t>
  </si>
  <si>
    <t>ВСЕГО израсходовано в 2016 г.</t>
  </si>
  <si>
    <t>Приложение 1 к Приказу № ___   от "____"__________________20___г.</t>
  </si>
  <si>
    <t>УТВЕРЖДАЮ</t>
  </si>
  <si>
    <t>Директор Благотворительного фонда</t>
  </si>
  <si>
    <t>во имя св. блаженной Матроны Московской</t>
  </si>
  <si>
    <t>________________________Москалева С.Н.</t>
  </si>
  <si>
    <t>"____"______________________20__ г.</t>
  </si>
  <si>
    <t xml:space="preserve">Смета доходов и расходов </t>
  </si>
  <si>
    <t>Благотворительного фонда помощи детям сиротам-инвалидам                                                                                                                                 во имя святой блаженной Матроны Московской</t>
  </si>
  <si>
    <t>Номер</t>
  </si>
  <si>
    <t xml:space="preserve">           Наименование  статей  </t>
  </si>
  <si>
    <t xml:space="preserve">   План</t>
  </si>
  <si>
    <t>Примечание</t>
  </si>
  <si>
    <t>строки</t>
  </si>
  <si>
    <t xml:space="preserve">           доходов  и  расходов</t>
  </si>
  <si>
    <t>(руб.)</t>
  </si>
  <si>
    <r>
      <t xml:space="preserve">            </t>
    </r>
    <r>
      <rPr>
        <b/>
        <i/>
        <sz val="12"/>
        <rFont val="Times New Roman"/>
        <family val="1"/>
        <charset val="204"/>
      </rPr>
      <t xml:space="preserve">  РАЗДЕЛ  1.   Доходы</t>
    </r>
  </si>
  <si>
    <t xml:space="preserve">       1.1.</t>
  </si>
  <si>
    <t>Пожертвования  от  физических  лиц</t>
  </si>
  <si>
    <t xml:space="preserve">       1.2.</t>
  </si>
  <si>
    <t>Пожертвования  от юридических лиц</t>
  </si>
  <si>
    <t xml:space="preserve">       1.3.</t>
  </si>
  <si>
    <t xml:space="preserve">      ИТОГО  по  разделу  1 :</t>
  </si>
  <si>
    <r>
      <t xml:space="preserve">          </t>
    </r>
    <r>
      <rPr>
        <b/>
        <i/>
        <sz val="12"/>
        <rFont val="Times New Roman"/>
        <family val="1"/>
        <charset val="204"/>
      </rPr>
      <t xml:space="preserve"> РАЗДЕЛ  2.  Расходы</t>
    </r>
  </si>
  <si>
    <t xml:space="preserve">      2.1.</t>
  </si>
  <si>
    <t>Программа дополнительного ухода за детьми</t>
  </si>
  <si>
    <t xml:space="preserve">      2.2.</t>
  </si>
  <si>
    <t>2.3.</t>
  </si>
  <si>
    <t>Приобретение основных средств</t>
  </si>
  <si>
    <t xml:space="preserve">      2.4.</t>
  </si>
  <si>
    <t>Отчисления с ФОТ</t>
  </si>
  <si>
    <t>Аренда помещений</t>
  </si>
  <si>
    <t>Услуги банка</t>
  </si>
  <si>
    <t>Прочие расходы</t>
  </si>
  <si>
    <t>ИТОГО  по разделу  2 :</t>
  </si>
  <si>
    <t xml:space="preserve">Главный бухгалтер </t>
  </si>
  <si>
    <t>Клюева Н.Л.</t>
  </si>
  <si>
    <t xml:space="preserve">                         на 2016 год</t>
  </si>
  <si>
    <t>Остаток целевых средств 2015 г., подлежащий использованию в 2016 г.</t>
  </si>
  <si>
    <t>-</t>
  </si>
  <si>
    <t>________________________Арзамасцева Н.С.</t>
  </si>
  <si>
    <t xml:space="preserve">Исполнение сметы доходов и расходов </t>
  </si>
  <si>
    <t xml:space="preserve">   Факт</t>
  </si>
  <si>
    <t xml:space="preserve">      2.3.</t>
  </si>
  <si>
    <t xml:space="preserve">      2.5.</t>
  </si>
  <si>
    <t xml:space="preserve">                         за 2016 год</t>
  </si>
  <si>
    <t>Остаток целевых средств 2016 г., подлежащий использованию в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</si>
</sst>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64" fontId="3" fillId="0" borderId="0" xfId="0" applyNumberFormat="1" applyFont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3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3" fillId="0" borderId="2" xfId="0" applyFont="1" applyBorder="1"/>
    <xf numFmtId="164" fontId="3" fillId="0" borderId="2" xfId="0" applyNumberFormat="1" applyFont="1" applyBorder="1"/>
    <xf numFmtId="164" fontId="0" fillId="0" borderId="0" xfId="0" applyNumberFormat="1" applyBorder="1"/>
    <xf numFmtId="164" fontId="3" fillId="0" borderId="0" xfId="0" applyNumberFormat="1" applyFont="1" applyBorder="1"/>
    <xf numFmtId="164" fontId="1" fillId="0" borderId="0" xfId="0" applyNumberFormat="1" applyFont="1" applyBorder="1"/>
    <xf numFmtId="16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43" fontId="7" fillId="0" borderId="3" xfId="1" applyFont="1" applyBorder="1" applyAlignment="1">
      <alignment horizontal="right"/>
    </xf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43" fontId="7" fillId="0" borderId="1" xfId="1" applyFont="1" applyBorder="1" applyAlignment="1">
      <alignment horizontal="right"/>
    </xf>
    <xf numFmtId="0" fontId="7" fillId="0" borderId="28" xfId="0" applyFont="1" applyBorder="1"/>
    <xf numFmtId="43" fontId="7" fillId="0" borderId="1" xfId="1" applyFont="1" applyBorder="1" applyAlignment="1"/>
    <xf numFmtId="2" fontId="7" fillId="0" borderId="28" xfId="0" applyNumberFormat="1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43" fontId="9" fillId="0" borderId="1" xfId="1" applyFont="1" applyBorder="1" applyAlignment="1">
      <alignment horizontal="right"/>
    </xf>
    <xf numFmtId="2" fontId="9" fillId="0" borderId="28" xfId="0" applyNumberFormat="1" applyFont="1" applyBorder="1"/>
    <xf numFmtId="0" fontId="7" fillId="0" borderId="24" xfId="0" applyFont="1" applyBorder="1" applyAlignment="1">
      <alignment horizontal="right"/>
    </xf>
    <xf numFmtId="0" fontId="6" fillId="0" borderId="0" xfId="0" applyFont="1" applyAlignment="1">
      <alignment vertical="center"/>
    </xf>
    <xf numFmtId="43" fontId="7" fillId="0" borderId="1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3" xfId="0" applyFont="1" applyBorder="1"/>
    <xf numFmtId="43" fontId="7" fillId="0" borderId="23" xfId="1" applyFont="1" applyBorder="1"/>
    <xf numFmtId="43" fontId="7" fillId="0" borderId="28" xfId="1" applyFont="1" applyBorder="1"/>
    <xf numFmtId="43" fontId="9" fillId="0" borderId="28" xfId="1" applyFont="1" applyBorder="1"/>
    <xf numFmtId="0" fontId="7" fillId="0" borderId="29" xfId="0" applyFont="1" applyBorder="1"/>
    <xf numFmtId="43" fontId="7" fillId="0" borderId="33" xfId="1" applyFont="1" applyBorder="1" applyAlignment="1">
      <alignment horizontal="right"/>
    </xf>
    <xf numFmtId="43" fontId="7" fillId="0" borderId="34" xfId="1" applyFont="1" applyBorder="1"/>
    <xf numFmtId="165" fontId="6" fillId="0" borderId="0" xfId="0" applyNumberFormat="1" applyFont="1"/>
    <xf numFmtId="43" fontId="7" fillId="0" borderId="28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" workbookViewId="0">
      <selection activeCell="E34" sqref="E34"/>
    </sheetView>
  </sheetViews>
  <sheetFormatPr defaultRowHeight="14.4" x14ac:dyDescent="0.3"/>
  <cols>
    <col min="1" max="1" width="3.5546875" customWidth="1"/>
    <col min="2" max="2" width="76" customWidth="1"/>
    <col min="3" max="3" width="16.33203125" customWidth="1"/>
    <col min="5" max="5" width="11.6640625" bestFit="1" customWidth="1"/>
  </cols>
  <sheetData>
    <row r="1" spans="1:4" ht="18" x14ac:dyDescent="0.35">
      <c r="A1" s="68" t="s">
        <v>17</v>
      </c>
      <c r="B1" s="68"/>
      <c r="C1" s="68"/>
      <c r="D1" s="68"/>
    </row>
    <row r="2" spans="1:4" ht="18" x14ac:dyDescent="0.35">
      <c r="A2" s="68" t="s">
        <v>26</v>
      </c>
      <c r="B2" s="68"/>
      <c r="C2" s="68"/>
      <c r="D2" s="68"/>
    </row>
    <row r="3" spans="1:4" ht="6" customHeight="1" x14ac:dyDescent="0.3"/>
    <row r="4" spans="1:4" x14ac:dyDescent="0.3">
      <c r="A4" s="4"/>
      <c r="B4" s="5" t="s">
        <v>27</v>
      </c>
      <c r="C4" s="6"/>
    </row>
    <row r="5" spans="1:4" x14ac:dyDescent="0.3">
      <c r="A5" s="6">
        <v>1</v>
      </c>
      <c r="B5" s="6" t="s">
        <v>1</v>
      </c>
      <c r="C5" s="7">
        <v>188351.47</v>
      </c>
    </row>
    <row r="6" spans="1:4" x14ac:dyDescent="0.3">
      <c r="A6" s="6">
        <v>3</v>
      </c>
      <c r="B6" s="6" t="s">
        <v>21</v>
      </c>
      <c r="C6" s="7">
        <f>8000-(47502+7098+16489.2)</f>
        <v>-63089.2</v>
      </c>
    </row>
    <row r="7" spans="1:4" ht="15" thickBot="1" x14ac:dyDescent="0.35">
      <c r="A7" s="12"/>
      <c r="B7" s="13" t="s">
        <v>28</v>
      </c>
      <c r="C7" s="14">
        <f>SUM(C4:C6)</f>
        <v>125262.27</v>
      </c>
    </row>
    <row r="8" spans="1:4" ht="15" thickTop="1" x14ac:dyDescent="0.3">
      <c r="A8" s="6"/>
      <c r="B8" s="5" t="s">
        <v>38</v>
      </c>
      <c r="C8" s="7"/>
    </row>
    <row r="9" spans="1:4" x14ac:dyDescent="0.3">
      <c r="A9" s="6">
        <v>1</v>
      </c>
      <c r="B9" s="6" t="s">
        <v>2</v>
      </c>
      <c r="C9" s="7">
        <v>0</v>
      </c>
    </row>
    <row r="10" spans="1:4" x14ac:dyDescent="0.3">
      <c r="A10" s="6">
        <v>2</v>
      </c>
      <c r="B10" s="9" t="s">
        <v>0</v>
      </c>
      <c r="C10" s="7">
        <v>0</v>
      </c>
    </row>
    <row r="11" spans="1:4" x14ac:dyDescent="0.3">
      <c r="A11" s="6">
        <v>3</v>
      </c>
      <c r="B11" s="6" t="s">
        <v>3</v>
      </c>
      <c r="C11" s="7">
        <v>748487.11</v>
      </c>
    </row>
    <row r="12" spans="1:4" x14ac:dyDescent="0.3">
      <c r="A12" s="6">
        <v>4</v>
      </c>
      <c r="B12" s="6" t="s">
        <v>4</v>
      </c>
      <c r="C12" s="7">
        <f>27000+126000</f>
        <v>153000</v>
      </c>
    </row>
    <row r="13" spans="1:4" x14ac:dyDescent="0.3">
      <c r="A13" s="6">
        <v>5</v>
      </c>
      <c r="B13" s="6" t="s">
        <v>29</v>
      </c>
      <c r="C13" s="7">
        <v>46502.5</v>
      </c>
    </row>
    <row r="14" spans="1:4" x14ac:dyDescent="0.3">
      <c r="A14" s="6">
        <v>6</v>
      </c>
      <c r="B14" s="6" t="s">
        <v>5</v>
      </c>
      <c r="C14" s="7">
        <v>18839.87</v>
      </c>
    </row>
    <row r="15" spans="1:4" ht="15" thickBot="1" x14ac:dyDescent="0.35">
      <c r="A15" s="12"/>
      <c r="B15" s="13" t="s">
        <v>39</v>
      </c>
      <c r="C15" s="14">
        <f>SUM(C9:C14)</f>
        <v>966829.48</v>
      </c>
    </row>
    <row r="16" spans="1:4" ht="15" thickTop="1" x14ac:dyDescent="0.3">
      <c r="A16" s="6"/>
      <c r="B16" s="5" t="s">
        <v>30</v>
      </c>
      <c r="C16" s="7"/>
    </row>
    <row r="17" spans="1:5" x14ac:dyDescent="0.3">
      <c r="A17" s="6">
        <v>1</v>
      </c>
      <c r="B17" s="6" t="s">
        <v>6</v>
      </c>
      <c r="C17" s="7"/>
    </row>
    <row r="18" spans="1:5" x14ac:dyDescent="0.3">
      <c r="A18" s="6"/>
      <c r="B18" s="10" t="s">
        <v>7</v>
      </c>
      <c r="C18" s="7">
        <v>167950.39</v>
      </c>
      <c r="E18" s="18"/>
    </row>
    <row r="19" spans="1:5" x14ac:dyDescent="0.3">
      <c r="A19" s="6"/>
      <c r="B19" s="6" t="s">
        <v>8</v>
      </c>
      <c r="C19" s="7">
        <v>50721</v>
      </c>
    </row>
    <row r="20" spans="1:5" ht="5.25" customHeight="1" x14ac:dyDescent="0.3">
      <c r="A20" s="6"/>
      <c r="B20" s="6"/>
      <c r="C20" s="7"/>
    </row>
    <row r="21" spans="1:5" x14ac:dyDescent="0.3">
      <c r="A21" s="6">
        <v>2</v>
      </c>
      <c r="B21" s="6" t="s">
        <v>9</v>
      </c>
      <c r="C21" s="6"/>
    </row>
    <row r="22" spans="1:5" x14ac:dyDescent="0.3">
      <c r="A22" s="6"/>
      <c r="B22" s="6" t="s">
        <v>10</v>
      </c>
      <c r="C22" s="7">
        <v>22761</v>
      </c>
    </row>
    <row r="23" spans="1:5" x14ac:dyDescent="0.3">
      <c r="A23" s="6"/>
      <c r="B23" s="6" t="s">
        <v>23</v>
      </c>
      <c r="C23" s="7">
        <v>123347.47</v>
      </c>
    </row>
    <row r="24" spans="1:5" x14ac:dyDescent="0.3">
      <c r="A24" s="6"/>
      <c r="B24" s="6" t="s">
        <v>7</v>
      </c>
      <c r="C24" s="7">
        <v>417344.92</v>
      </c>
    </row>
    <row r="25" spans="1:5" x14ac:dyDescent="0.3">
      <c r="A25" s="6"/>
      <c r="B25" s="6" t="s">
        <v>8</v>
      </c>
      <c r="C25" s="7">
        <v>126038.19</v>
      </c>
    </row>
    <row r="26" spans="1:5" ht="14.25" customHeight="1" x14ac:dyDescent="0.3">
      <c r="A26" s="6"/>
      <c r="B26" s="6" t="s">
        <v>31</v>
      </c>
      <c r="C26" s="7">
        <v>6060</v>
      </c>
    </row>
    <row r="27" spans="1:5" ht="15" customHeight="1" x14ac:dyDescent="0.3">
      <c r="A27" s="6"/>
      <c r="B27" s="6"/>
      <c r="C27" s="7"/>
    </row>
    <row r="28" spans="1:5" x14ac:dyDescent="0.3">
      <c r="A28" s="6">
        <v>4</v>
      </c>
      <c r="B28" s="6" t="s">
        <v>11</v>
      </c>
      <c r="C28" s="6"/>
    </row>
    <row r="29" spans="1:5" x14ac:dyDescent="0.3">
      <c r="A29" s="6"/>
      <c r="B29" s="6" t="s">
        <v>12</v>
      </c>
      <c r="C29" s="7">
        <v>73448.12</v>
      </c>
    </row>
    <row r="30" spans="1:5" x14ac:dyDescent="0.3">
      <c r="A30" s="6"/>
      <c r="B30" s="6" t="s">
        <v>8</v>
      </c>
      <c r="C30" s="7">
        <v>22181.3</v>
      </c>
    </row>
    <row r="31" spans="1:5" x14ac:dyDescent="0.3">
      <c r="A31" s="6"/>
      <c r="B31" s="6" t="s">
        <v>22</v>
      </c>
      <c r="C31" s="7">
        <v>8000</v>
      </c>
    </row>
    <row r="32" spans="1:5" x14ac:dyDescent="0.3">
      <c r="A32" s="6"/>
      <c r="B32" s="6" t="s">
        <v>13</v>
      </c>
      <c r="C32" s="6"/>
    </row>
    <row r="33" spans="1:5" x14ac:dyDescent="0.3">
      <c r="A33" s="6"/>
      <c r="B33" s="6" t="s">
        <v>14</v>
      </c>
      <c r="C33" s="7">
        <v>17603.36</v>
      </c>
      <c r="E33" s="18">
        <f>C33+C35</f>
        <v>45641.369999999995</v>
      </c>
    </row>
    <row r="34" spans="1:5" x14ac:dyDescent="0.3">
      <c r="A34" s="6"/>
      <c r="B34" s="6" t="s">
        <v>15</v>
      </c>
      <c r="C34" s="7">
        <v>0</v>
      </c>
    </row>
    <row r="35" spans="1:5" x14ac:dyDescent="0.3">
      <c r="A35" s="6"/>
      <c r="B35" s="6" t="s">
        <v>16</v>
      </c>
      <c r="C35" s="7">
        <v>28038.01</v>
      </c>
    </row>
    <row r="36" spans="1:5" x14ac:dyDescent="0.3">
      <c r="A36" s="6"/>
      <c r="B36" s="6" t="s">
        <v>25</v>
      </c>
      <c r="C36" s="7">
        <v>1416</v>
      </c>
    </row>
    <row r="37" spans="1:5" x14ac:dyDescent="0.3">
      <c r="A37" s="6"/>
      <c r="B37" s="6" t="s">
        <v>32</v>
      </c>
      <c r="C37" s="7">
        <v>2824.87</v>
      </c>
    </row>
    <row r="38" spans="1:5" x14ac:dyDescent="0.3">
      <c r="A38" s="6"/>
      <c r="B38" s="6" t="s">
        <v>24</v>
      </c>
      <c r="C38" s="7">
        <v>3300</v>
      </c>
      <c r="E38" s="18">
        <f>C36+C37+C38</f>
        <v>7540.87</v>
      </c>
    </row>
    <row r="39" spans="1:5" ht="15" thickBot="1" x14ac:dyDescent="0.35">
      <c r="A39" s="11"/>
      <c r="B39" s="13" t="s">
        <v>40</v>
      </c>
      <c r="C39" s="14">
        <f>SUM(C18:C38)</f>
        <v>1071034.6300000001</v>
      </c>
    </row>
    <row r="40" spans="1:5" ht="15" thickTop="1" x14ac:dyDescent="0.3">
      <c r="B40" s="5" t="s">
        <v>33</v>
      </c>
      <c r="C40" s="8">
        <f>(C7+C15)-C39</f>
        <v>21057.119999999879</v>
      </c>
    </row>
    <row r="41" spans="1:5" ht="6" customHeight="1" x14ac:dyDescent="0.3"/>
    <row r="42" spans="1:5" x14ac:dyDescent="0.3">
      <c r="B42" s="1" t="s">
        <v>34</v>
      </c>
    </row>
    <row r="43" spans="1:5" ht="12.75" customHeight="1" x14ac:dyDescent="0.3">
      <c r="B43" t="s">
        <v>18</v>
      </c>
      <c r="C43" s="17">
        <v>60559.11</v>
      </c>
    </row>
    <row r="44" spans="1:5" x14ac:dyDescent="0.3">
      <c r="B44" t="s">
        <v>35</v>
      </c>
      <c r="C44" s="17">
        <v>8000</v>
      </c>
    </row>
    <row r="45" spans="1:5" x14ac:dyDescent="0.3">
      <c r="B45" s="1" t="s">
        <v>19</v>
      </c>
      <c r="C45" s="16">
        <f>SUM(C43:C44)</f>
        <v>68559.11</v>
      </c>
    </row>
    <row r="46" spans="1:5" x14ac:dyDescent="0.3">
      <c r="B46" s="2" t="s">
        <v>36</v>
      </c>
      <c r="C46" s="15">
        <v>47502</v>
      </c>
    </row>
    <row r="47" spans="1:5" x14ac:dyDescent="0.3">
      <c r="B47" t="s">
        <v>37</v>
      </c>
      <c r="C47" s="15">
        <v>0</v>
      </c>
    </row>
    <row r="48" spans="1:5" x14ac:dyDescent="0.3">
      <c r="B48" s="1" t="s">
        <v>19</v>
      </c>
      <c r="C48" s="3">
        <f>SUM(C46:C47)</f>
        <v>47502</v>
      </c>
    </row>
    <row r="50" spans="2:3" x14ac:dyDescent="0.3">
      <c r="B50" s="1" t="s">
        <v>20</v>
      </c>
      <c r="C50" s="3">
        <f>C45-C48</f>
        <v>21057.11</v>
      </c>
    </row>
  </sheetData>
  <mergeCells count="2">
    <mergeCell ref="A1:D1"/>
    <mergeCell ref="A2:D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5"/>
  <sheetViews>
    <sheetView topLeftCell="A10" workbookViewId="0">
      <selection sqref="A1:XFD1048576"/>
    </sheetView>
  </sheetViews>
  <sheetFormatPr defaultRowHeight="13.2" x14ac:dyDescent="0.25"/>
  <cols>
    <col min="1" max="1" width="3.44140625" style="19" customWidth="1"/>
    <col min="2" max="2" width="7.44140625" style="19" customWidth="1"/>
    <col min="3" max="5" width="9.109375" style="19"/>
    <col min="6" max="6" width="26.88671875" style="19" customWidth="1"/>
    <col min="7" max="7" width="16.88671875" style="19" customWidth="1"/>
    <col min="8" max="8" width="14.44140625" style="19" customWidth="1"/>
    <col min="9" max="256" width="9.109375" style="19"/>
    <col min="257" max="257" width="3.44140625" style="19" customWidth="1"/>
    <col min="258" max="258" width="7.44140625" style="19" customWidth="1"/>
    <col min="259" max="261" width="9.109375" style="19"/>
    <col min="262" max="262" width="27.44140625" style="19" customWidth="1"/>
    <col min="263" max="263" width="15.109375" style="19" customWidth="1"/>
    <col min="264" max="264" width="14.44140625" style="19" customWidth="1"/>
    <col min="265" max="512" width="9.109375" style="19"/>
    <col min="513" max="513" width="3.44140625" style="19" customWidth="1"/>
    <col min="514" max="514" width="7.44140625" style="19" customWidth="1"/>
    <col min="515" max="517" width="9.109375" style="19"/>
    <col min="518" max="518" width="27.44140625" style="19" customWidth="1"/>
    <col min="519" max="519" width="15.109375" style="19" customWidth="1"/>
    <col min="520" max="520" width="14.44140625" style="19" customWidth="1"/>
    <col min="521" max="768" width="9.109375" style="19"/>
    <col min="769" max="769" width="3.44140625" style="19" customWidth="1"/>
    <col min="770" max="770" width="7.44140625" style="19" customWidth="1"/>
    <col min="771" max="773" width="9.109375" style="19"/>
    <col min="774" max="774" width="27.44140625" style="19" customWidth="1"/>
    <col min="775" max="775" width="15.109375" style="19" customWidth="1"/>
    <col min="776" max="776" width="14.44140625" style="19" customWidth="1"/>
    <col min="777" max="1024" width="9.109375" style="19"/>
    <col min="1025" max="1025" width="3.44140625" style="19" customWidth="1"/>
    <col min="1026" max="1026" width="7.44140625" style="19" customWidth="1"/>
    <col min="1027" max="1029" width="9.109375" style="19"/>
    <col min="1030" max="1030" width="27.44140625" style="19" customWidth="1"/>
    <col min="1031" max="1031" width="15.109375" style="19" customWidth="1"/>
    <col min="1032" max="1032" width="14.44140625" style="19" customWidth="1"/>
    <col min="1033" max="1280" width="9.109375" style="19"/>
    <col min="1281" max="1281" width="3.44140625" style="19" customWidth="1"/>
    <col min="1282" max="1282" width="7.44140625" style="19" customWidth="1"/>
    <col min="1283" max="1285" width="9.109375" style="19"/>
    <col min="1286" max="1286" width="27.44140625" style="19" customWidth="1"/>
    <col min="1287" max="1287" width="15.109375" style="19" customWidth="1"/>
    <col min="1288" max="1288" width="14.44140625" style="19" customWidth="1"/>
    <col min="1289" max="1536" width="9.109375" style="19"/>
    <col min="1537" max="1537" width="3.44140625" style="19" customWidth="1"/>
    <col min="1538" max="1538" width="7.44140625" style="19" customWidth="1"/>
    <col min="1539" max="1541" width="9.109375" style="19"/>
    <col min="1542" max="1542" width="27.44140625" style="19" customWidth="1"/>
    <col min="1543" max="1543" width="15.109375" style="19" customWidth="1"/>
    <col min="1544" max="1544" width="14.44140625" style="19" customWidth="1"/>
    <col min="1545" max="1792" width="9.109375" style="19"/>
    <col min="1793" max="1793" width="3.44140625" style="19" customWidth="1"/>
    <col min="1794" max="1794" width="7.44140625" style="19" customWidth="1"/>
    <col min="1795" max="1797" width="9.109375" style="19"/>
    <col min="1798" max="1798" width="27.44140625" style="19" customWidth="1"/>
    <col min="1799" max="1799" width="15.109375" style="19" customWidth="1"/>
    <col min="1800" max="1800" width="14.44140625" style="19" customWidth="1"/>
    <col min="1801" max="2048" width="9.109375" style="19"/>
    <col min="2049" max="2049" width="3.44140625" style="19" customWidth="1"/>
    <col min="2050" max="2050" width="7.44140625" style="19" customWidth="1"/>
    <col min="2051" max="2053" width="9.109375" style="19"/>
    <col min="2054" max="2054" width="27.44140625" style="19" customWidth="1"/>
    <col min="2055" max="2055" width="15.109375" style="19" customWidth="1"/>
    <col min="2056" max="2056" width="14.44140625" style="19" customWidth="1"/>
    <col min="2057" max="2304" width="9.109375" style="19"/>
    <col min="2305" max="2305" width="3.44140625" style="19" customWidth="1"/>
    <col min="2306" max="2306" width="7.44140625" style="19" customWidth="1"/>
    <col min="2307" max="2309" width="9.109375" style="19"/>
    <col min="2310" max="2310" width="27.44140625" style="19" customWidth="1"/>
    <col min="2311" max="2311" width="15.109375" style="19" customWidth="1"/>
    <col min="2312" max="2312" width="14.44140625" style="19" customWidth="1"/>
    <col min="2313" max="2560" width="9.109375" style="19"/>
    <col min="2561" max="2561" width="3.44140625" style="19" customWidth="1"/>
    <col min="2562" max="2562" width="7.44140625" style="19" customWidth="1"/>
    <col min="2563" max="2565" width="9.109375" style="19"/>
    <col min="2566" max="2566" width="27.44140625" style="19" customWidth="1"/>
    <col min="2567" max="2567" width="15.109375" style="19" customWidth="1"/>
    <col min="2568" max="2568" width="14.44140625" style="19" customWidth="1"/>
    <col min="2569" max="2816" width="9.109375" style="19"/>
    <col min="2817" max="2817" width="3.44140625" style="19" customWidth="1"/>
    <col min="2818" max="2818" width="7.44140625" style="19" customWidth="1"/>
    <col min="2819" max="2821" width="9.109375" style="19"/>
    <col min="2822" max="2822" width="27.44140625" style="19" customWidth="1"/>
    <col min="2823" max="2823" width="15.109375" style="19" customWidth="1"/>
    <col min="2824" max="2824" width="14.44140625" style="19" customWidth="1"/>
    <col min="2825" max="3072" width="9.109375" style="19"/>
    <col min="3073" max="3073" width="3.44140625" style="19" customWidth="1"/>
    <col min="3074" max="3074" width="7.44140625" style="19" customWidth="1"/>
    <col min="3075" max="3077" width="9.109375" style="19"/>
    <col min="3078" max="3078" width="27.44140625" style="19" customWidth="1"/>
    <col min="3079" max="3079" width="15.109375" style="19" customWidth="1"/>
    <col min="3080" max="3080" width="14.44140625" style="19" customWidth="1"/>
    <col min="3081" max="3328" width="9.109375" style="19"/>
    <col min="3329" max="3329" width="3.44140625" style="19" customWidth="1"/>
    <col min="3330" max="3330" width="7.44140625" style="19" customWidth="1"/>
    <col min="3331" max="3333" width="9.109375" style="19"/>
    <col min="3334" max="3334" width="27.44140625" style="19" customWidth="1"/>
    <col min="3335" max="3335" width="15.109375" style="19" customWidth="1"/>
    <col min="3336" max="3336" width="14.44140625" style="19" customWidth="1"/>
    <col min="3337" max="3584" width="9.109375" style="19"/>
    <col min="3585" max="3585" width="3.44140625" style="19" customWidth="1"/>
    <col min="3586" max="3586" width="7.44140625" style="19" customWidth="1"/>
    <col min="3587" max="3589" width="9.109375" style="19"/>
    <col min="3590" max="3590" width="27.44140625" style="19" customWidth="1"/>
    <col min="3591" max="3591" width="15.109375" style="19" customWidth="1"/>
    <col min="3592" max="3592" width="14.44140625" style="19" customWidth="1"/>
    <col min="3593" max="3840" width="9.109375" style="19"/>
    <col min="3841" max="3841" width="3.44140625" style="19" customWidth="1"/>
    <col min="3842" max="3842" width="7.44140625" style="19" customWidth="1"/>
    <col min="3843" max="3845" width="9.109375" style="19"/>
    <col min="3846" max="3846" width="27.44140625" style="19" customWidth="1"/>
    <col min="3847" max="3847" width="15.109375" style="19" customWidth="1"/>
    <col min="3848" max="3848" width="14.44140625" style="19" customWidth="1"/>
    <col min="3849" max="4096" width="9.109375" style="19"/>
    <col min="4097" max="4097" width="3.44140625" style="19" customWidth="1"/>
    <col min="4098" max="4098" width="7.44140625" style="19" customWidth="1"/>
    <col min="4099" max="4101" width="9.109375" style="19"/>
    <col min="4102" max="4102" width="27.44140625" style="19" customWidth="1"/>
    <col min="4103" max="4103" width="15.109375" style="19" customWidth="1"/>
    <col min="4104" max="4104" width="14.44140625" style="19" customWidth="1"/>
    <col min="4105" max="4352" width="9.109375" style="19"/>
    <col min="4353" max="4353" width="3.44140625" style="19" customWidth="1"/>
    <col min="4354" max="4354" width="7.44140625" style="19" customWidth="1"/>
    <col min="4355" max="4357" width="9.109375" style="19"/>
    <col min="4358" max="4358" width="27.44140625" style="19" customWidth="1"/>
    <col min="4359" max="4359" width="15.109375" style="19" customWidth="1"/>
    <col min="4360" max="4360" width="14.44140625" style="19" customWidth="1"/>
    <col min="4361" max="4608" width="9.109375" style="19"/>
    <col min="4609" max="4609" width="3.44140625" style="19" customWidth="1"/>
    <col min="4610" max="4610" width="7.44140625" style="19" customWidth="1"/>
    <col min="4611" max="4613" width="9.109375" style="19"/>
    <col min="4614" max="4614" width="27.44140625" style="19" customWidth="1"/>
    <col min="4615" max="4615" width="15.109375" style="19" customWidth="1"/>
    <col min="4616" max="4616" width="14.44140625" style="19" customWidth="1"/>
    <col min="4617" max="4864" width="9.109375" style="19"/>
    <col min="4865" max="4865" width="3.44140625" style="19" customWidth="1"/>
    <col min="4866" max="4866" width="7.44140625" style="19" customWidth="1"/>
    <col min="4867" max="4869" width="9.109375" style="19"/>
    <col min="4870" max="4870" width="27.44140625" style="19" customWidth="1"/>
    <col min="4871" max="4871" width="15.109375" style="19" customWidth="1"/>
    <col min="4872" max="4872" width="14.44140625" style="19" customWidth="1"/>
    <col min="4873" max="5120" width="9.109375" style="19"/>
    <col min="5121" max="5121" width="3.44140625" style="19" customWidth="1"/>
    <col min="5122" max="5122" width="7.44140625" style="19" customWidth="1"/>
    <col min="5123" max="5125" width="9.109375" style="19"/>
    <col min="5126" max="5126" width="27.44140625" style="19" customWidth="1"/>
    <col min="5127" max="5127" width="15.109375" style="19" customWidth="1"/>
    <col min="5128" max="5128" width="14.44140625" style="19" customWidth="1"/>
    <col min="5129" max="5376" width="9.109375" style="19"/>
    <col min="5377" max="5377" width="3.44140625" style="19" customWidth="1"/>
    <col min="5378" max="5378" width="7.44140625" style="19" customWidth="1"/>
    <col min="5379" max="5381" width="9.109375" style="19"/>
    <col min="5382" max="5382" width="27.44140625" style="19" customWidth="1"/>
    <col min="5383" max="5383" width="15.109375" style="19" customWidth="1"/>
    <col min="5384" max="5384" width="14.44140625" style="19" customWidth="1"/>
    <col min="5385" max="5632" width="9.109375" style="19"/>
    <col min="5633" max="5633" width="3.44140625" style="19" customWidth="1"/>
    <col min="5634" max="5634" width="7.44140625" style="19" customWidth="1"/>
    <col min="5635" max="5637" width="9.109375" style="19"/>
    <col min="5638" max="5638" width="27.44140625" style="19" customWidth="1"/>
    <col min="5639" max="5639" width="15.109375" style="19" customWidth="1"/>
    <col min="5640" max="5640" width="14.44140625" style="19" customWidth="1"/>
    <col min="5641" max="5888" width="9.109375" style="19"/>
    <col min="5889" max="5889" width="3.44140625" style="19" customWidth="1"/>
    <col min="5890" max="5890" width="7.44140625" style="19" customWidth="1"/>
    <col min="5891" max="5893" width="9.109375" style="19"/>
    <col min="5894" max="5894" width="27.44140625" style="19" customWidth="1"/>
    <col min="5895" max="5895" width="15.109375" style="19" customWidth="1"/>
    <col min="5896" max="5896" width="14.44140625" style="19" customWidth="1"/>
    <col min="5897" max="6144" width="9.109375" style="19"/>
    <col min="6145" max="6145" width="3.44140625" style="19" customWidth="1"/>
    <col min="6146" max="6146" width="7.44140625" style="19" customWidth="1"/>
    <col min="6147" max="6149" width="9.109375" style="19"/>
    <col min="6150" max="6150" width="27.44140625" style="19" customWidth="1"/>
    <col min="6151" max="6151" width="15.109375" style="19" customWidth="1"/>
    <col min="6152" max="6152" width="14.44140625" style="19" customWidth="1"/>
    <col min="6153" max="6400" width="9.109375" style="19"/>
    <col min="6401" max="6401" width="3.44140625" style="19" customWidth="1"/>
    <col min="6402" max="6402" width="7.44140625" style="19" customWidth="1"/>
    <col min="6403" max="6405" width="9.109375" style="19"/>
    <col min="6406" max="6406" width="27.44140625" style="19" customWidth="1"/>
    <col min="6407" max="6407" width="15.109375" style="19" customWidth="1"/>
    <col min="6408" max="6408" width="14.44140625" style="19" customWidth="1"/>
    <col min="6409" max="6656" width="9.109375" style="19"/>
    <col min="6657" max="6657" width="3.44140625" style="19" customWidth="1"/>
    <col min="6658" max="6658" width="7.44140625" style="19" customWidth="1"/>
    <col min="6659" max="6661" width="9.109375" style="19"/>
    <col min="6662" max="6662" width="27.44140625" style="19" customWidth="1"/>
    <col min="6663" max="6663" width="15.109375" style="19" customWidth="1"/>
    <col min="6664" max="6664" width="14.44140625" style="19" customWidth="1"/>
    <col min="6665" max="6912" width="9.109375" style="19"/>
    <col min="6913" max="6913" width="3.44140625" style="19" customWidth="1"/>
    <col min="6914" max="6914" width="7.44140625" style="19" customWidth="1"/>
    <col min="6915" max="6917" width="9.109375" style="19"/>
    <col min="6918" max="6918" width="27.44140625" style="19" customWidth="1"/>
    <col min="6919" max="6919" width="15.109375" style="19" customWidth="1"/>
    <col min="6920" max="6920" width="14.44140625" style="19" customWidth="1"/>
    <col min="6921" max="7168" width="9.109375" style="19"/>
    <col min="7169" max="7169" width="3.44140625" style="19" customWidth="1"/>
    <col min="7170" max="7170" width="7.44140625" style="19" customWidth="1"/>
    <col min="7171" max="7173" width="9.109375" style="19"/>
    <col min="7174" max="7174" width="27.44140625" style="19" customWidth="1"/>
    <col min="7175" max="7175" width="15.109375" style="19" customWidth="1"/>
    <col min="7176" max="7176" width="14.44140625" style="19" customWidth="1"/>
    <col min="7177" max="7424" width="9.109375" style="19"/>
    <col min="7425" max="7425" width="3.44140625" style="19" customWidth="1"/>
    <col min="7426" max="7426" width="7.44140625" style="19" customWidth="1"/>
    <col min="7427" max="7429" width="9.109375" style="19"/>
    <col min="7430" max="7430" width="27.44140625" style="19" customWidth="1"/>
    <col min="7431" max="7431" width="15.109375" style="19" customWidth="1"/>
    <col min="7432" max="7432" width="14.44140625" style="19" customWidth="1"/>
    <col min="7433" max="7680" width="9.109375" style="19"/>
    <col min="7681" max="7681" width="3.44140625" style="19" customWidth="1"/>
    <col min="7682" max="7682" width="7.44140625" style="19" customWidth="1"/>
    <col min="7683" max="7685" width="9.109375" style="19"/>
    <col min="7686" max="7686" width="27.44140625" style="19" customWidth="1"/>
    <col min="7687" max="7687" width="15.109375" style="19" customWidth="1"/>
    <col min="7688" max="7688" width="14.44140625" style="19" customWidth="1"/>
    <col min="7689" max="7936" width="9.109375" style="19"/>
    <col min="7937" max="7937" width="3.44140625" style="19" customWidth="1"/>
    <col min="7938" max="7938" width="7.44140625" style="19" customWidth="1"/>
    <col min="7939" max="7941" width="9.109375" style="19"/>
    <col min="7942" max="7942" width="27.44140625" style="19" customWidth="1"/>
    <col min="7943" max="7943" width="15.109375" style="19" customWidth="1"/>
    <col min="7944" max="7944" width="14.44140625" style="19" customWidth="1"/>
    <col min="7945" max="8192" width="9.109375" style="19"/>
    <col min="8193" max="8193" width="3.44140625" style="19" customWidth="1"/>
    <col min="8194" max="8194" width="7.44140625" style="19" customWidth="1"/>
    <col min="8195" max="8197" width="9.109375" style="19"/>
    <col min="8198" max="8198" width="27.44140625" style="19" customWidth="1"/>
    <col min="8199" max="8199" width="15.109375" style="19" customWidth="1"/>
    <col min="8200" max="8200" width="14.44140625" style="19" customWidth="1"/>
    <col min="8201" max="8448" width="9.109375" style="19"/>
    <col min="8449" max="8449" width="3.44140625" style="19" customWidth="1"/>
    <col min="8450" max="8450" width="7.44140625" style="19" customWidth="1"/>
    <col min="8451" max="8453" width="9.109375" style="19"/>
    <col min="8454" max="8454" width="27.44140625" style="19" customWidth="1"/>
    <col min="8455" max="8455" width="15.109375" style="19" customWidth="1"/>
    <col min="8456" max="8456" width="14.44140625" style="19" customWidth="1"/>
    <col min="8457" max="8704" width="9.109375" style="19"/>
    <col min="8705" max="8705" width="3.44140625" style="19" customWidth="1"/>
    <col min="8706" max="8706" width="7.44140625" style="19" customWidth="1"/>
    <col min="8707" max="8709" width="9.109375" style="19"/>
    <col min="8710" max="8710" width="27.44140625" style="19" customWidth="1"/>
    <col min="8711" max="8711" width="15.109375" style="19" customWidth="1"/>
    <col min="8712" max="8712" width="14.44140625" style="19" customWidth="1"/>
    <col min="8713" max="8960" width="9.109375" style="19"/>
    <col min="8961" max="8961" width="3.44140625" style="19" customWidth="1"/>
    <col min="8962" max="8962" width="7.44140625" style="19" customWidth="1"/>
    <col min="8963" max="8965" width="9.109375" style="19"/>
    <col min="8966" max="8966" width="27.44140625" style="19" customWidth="1"/>
    <col min="8967" max="8967" width="15.109375" style="19" customWidth="1"/>
    <col min="8968" max="8968" width="14.44140625" style="19" customWidth="1"/>
    <col min="8969" max="9216" width="9.109375" style="19"/>
    <col min="9217" max="9217" width="3.44140625" style="19" customWidth="1"/>
    <col min="9218" max="9218" width="7.44140625" style="19" customWidth="1"/>
    <col min="9219" max="9221" width="9.109375" style="19"/>
    <col min="9222" max="9222" width="27.44140625" style="19" customWidth="1"/>
    <col min="9223" max="9223" width="15.109375" style="19" customWidth="1"/>
    <col min="9224" max="9224" width="14.44140625" style="19" customWidth="1"/>
    <col min="9225" max="9472" width="9.109375" style="19"/>
    <col min="9473" max="9473" width="3.44140625" style="19" customWidth="1"/>
    <col min="9474" max="9474" width="7.44140625" style="19" customWidth="1"/>
    <col min="9475" max="9477" width="9.109375" style="19"/>
    <col min="9478" max="9478" width="27.44140625" style="19" customWidth="1"/>
    <col min="9479" max="9479" width="15.109375" style="19" customWidth="1"/>
    <col min="9480" max="9480" width="14.44140625" style="19" customWidth="1"/>
    <col min="9481" max="9728" width="9.109375" style="19"/>
    <col min="9729" max="9729" width="3.44140625" style="19" customWidth="1"/>
    <col min="9730" max="9730" width="7.44140625" style="19" customWidth="1"/>
    <col min="9731" max="9733" width="9.109375" style="19"/>
    <col min="9734" max="9734" width="27.44140625" style="19" customWidth="1"/>
    <col min="9735" max="9735" width="15.109375" style="19" customWidth="1"/>
    <col min="9736" max="9736" width="14.44140625" style="19" customWidth="1"/>
    <col min="9737" max="9984" width="9.109375" style="19"/>
    <col min="9985" max="9985" width="3.44140625" style="19" customWidth="1"/>
    <col min="9986" max="9986" width="7.44140625" style="19" customWidth="1"/>
    <col min="9987" max="9989" width="9.109375" style="19"/>
    <col min="9990" max="9990" width="27.44140625" style="19" customWidth="1"/>
    <col min="9991" max="9991" width="15.109375" style="19" customWidth="1"/>
    <col min="9992" max="9992" width="14.44140625" style="19" customWidth="1"/>
    <col min="9993" max="10240" width="9.109375" style="19"/>
    <col min="10241" max="10241" width="3.44140625" style="19" customWidth="1"/>
    <col min="10242" max="10242" width="7.44140625" style="19" customWidth="1"/>
    <col min="10243" max="10245" width="9.109375" style="19"/>
    <col min="10246" max="10246" width="27.44140625" style="19" customWidth="1"/>
    <col min="10247" max="10247" width="15.109375" style="19" customWidth="1"/>
    <col min="10248" max="10248" width="14.44140625" style="19" customWidth="1"/>
    <col min="10249" max="10496" width="9.109375" style="19"/>
    <col min="10497" max="10497" width="3.44140625" style="19" customWidth="1"/>
    <col min="10498" max="10498" width="7.44140625" style="19" customWidth="1"/>
    <col min="10499" max="10501" width="9.109375" style="19"/>
    <col min="10502" max="10502" width="27.44140625" style="19" customWidth="1"/>
    <col min="10503" max="10503" width="15.109375" style="19" customWidth="1"/>
    <col min="10504" max="10504" width="14.44140625" style="19" customWidth="1"/>
    <col min="10505" max="10752" width="9.109375" style="19"/>
    <col min="10753" max="10753" width="3.44140625" style="19" customWidth="1"/>
    <col min="10754" max="10754" width="7.44140625" style="19" customWidth="1"/>
    <col min="10755" max="10757" width="9.109375" style="19"/>
    <col min="10758" max="10758" width="27.44140625" style="19" customWidth="1"/>
    <col min="10759" max="10759" width="15.109375" style="19" customWidth="1"/>
    <col min="10760" max="10760" width="14.44140625" style="19" customWidth="1"/>
    <col min="10761" max="11008" width="9.109375" style="19"/>
    <col min="11009" max="11009" width="3.44140625" style="19" customWidth="1"/>
    <col min="11010" max="11010" width="7.44140625" style="19" customWidth="1"/>
    <col min="11011" max="11013" width="9.109375" style="19"/>
    <col min="11014" max="11014" width="27.44140625" style="19" customWidth="1"/>
    <col min="11015" max="11015" width="15.109375" style="19" customWidth="1"/>
    <col min="11016" max="11016" width="14.44140625" style="19" customWidth="1"/>
    <col min="11017" max="11264" width="9.109375" style="19"/>
    <col min="11265" max="11265" width="3.44140625" style="19" customWidth="1"/>
    <col min="11266" max="11266" width="7.44140625" style="19" customWidth="1"/>
    <col min="11267" max="11269" width="9.109375" style="19"/>
    <col min="11270" max="11270" width="27.44140625" style="19" customWidth="1"/>
    <col min="11271" max="11271" width="15.109375" style="19" customWidth="1"/>
    <col min="11272" max="11272" width="14.44140625" style="19" customWidth="1"/>
    <col min="11273" max="11520" width="9.109375" style="19"/>
    <col min="11521" max="11521" width="3.44140625" style="19" customWidth="1"/>
    <col min="11522" max="11522" width="7.44140625" style="19" customWidth="1"/>
    <col min="11523" max="11525" width="9.109375" style="19"/>
    <col min="11526" max="11526" width="27.44140625" style="19" customWidth="1"/>
    <col min="11527" max="11527" width="15.109375" style="19" customWidth="1"/>
    <col min="11528" max="11528" width="14.44140625" style="19" customWidth="1"/>
    <col min="11529" max="11776" width="9.109375" style="19"/>
    <col min="11777" max="11777" width="3.44140625" style="19" customWidth="1"/>
    <col min="11778" max="11778" width="7.44140625" style="19" customWidth="1"/>
    <col min="11779" max="11781" width="9.109375" style="19"/>
    <col min="11782" max="11782" width="27.44140625" style="19" customWidth="1"/>
    <col min="11783" max="11783" width="15.109375" style="19" customWidth="1"/>
    <col min="11784" max="11784" width="14.44140625" style="19" customWidth="1"/>
    <col min="11785" max="12032" width="9.109375" style="19"/>
    <col min="12033" max="12033" width="3.44140625" style="19" customWidth="1"/>
    <col min="12034" max="12034" width="7.44140625" style="19" customWidth="1"/>
    <col min="12035" max="12037" width="9.109375" style="19"/>
    <col min="12038" max="12038" width="27.44140625" style="19" customWidth="1"/>
    <col min="12039" max="12039" width="15.109375" style="19" customWidth="1"/>
    <col min="12040" max="12040" width="14.44140625" style="19" customWidth="1"/>
    <col min="12041" max="12288" width="9.109375" style="19"/>
    <col min="12289" max="12289" width="3.44140625" style="19" customWidth="1"/>
    <col min="12290" max="12290" width="7.44140625" style="19" customWidth="1"/>
    <col min="12291" max="12293" width="9.109375" style="19"/>
    <col min="12294" max="12294" width="27.44140625" style="19" customWidth="1"/>
    <col min="12295" max="12295" width="15.109375" style="19" customWidth="1"/>
    <col min="12296" max="12296" width="14.44140625" style="19" customWidth="1"/>
    <col min="12297" max="12544" width="9.109375" style="19"/>
    <col min="12545" max="12545" width="3.44140625" style="19" customWidth="1"/>
    <col min="12546" max="12546" width="7.44140625" style="19" customWidth="1"/>
    <col min="12547" max="12549" width="9.109375" style="19"/>
    <col min="12550" max="12550" width="27.44140625" style="19" customWidth="1"/>
    <col min="12551" max="12551" width="15.109375" style="19" customWidth="1"/>
    <col min="12552" max="12552" width="14.44140625" style="19" customWidth="1"/>
    <col min="12553" max="12800" width="9.109375" style="19"/>
    <col min="12801" max="12801" width="3.44140625" style="19" customWidth="1"/>
    <col min="12802" max="12802" width="7.44140625" style="19" customWidth="1"/>
    <col min="12803" max="12805" width="9.109375" style="19"/>
    <col min="12806" max="12806" width="27.44140625" style="19" customWidth="1"/>
    <col min="12807" max="12807" width="15.109375" style="19" customWidth="1"/>
    <col min="12808" max="12808" width="14.44140625" style="19" customWidth="1"/>
    <col min="12809" max="13056" width="9.109375" style="19"/>
    <col min="13057" max="13057" width="3.44140625" style="19" customWidth="1"/>
    <col min="13058" max="13058" width="7.44140625" style="19" customWidth="1"/>
    <col min="13059" max="13061" width="9.109375" style="19"/>
    <col min="13062" max="13062" width="27.44140625" style="19" customWidth="1"/>
    <col min="13063" max="13063" width="15.109375" style="19" customWidth="1"/>
    <col min="13064" max="13064" width="14.44140625" style="19" customWidth="1"/>
    <col min="13065" max="13312" width="9.109375" style="19"/>
    <col min="13313" max="13313" width="3.44140625" style="19" customWidth="1"/>
    <col min="13314" max="13314" width="7.44140625" style="19" customWidth="1"/>
    <col min="13315" max="13317" width="9.109375" style="19"/>
    <col min="13318" max="13318" width="27.44140625" style="19" customWidth="1"/>
    <col min="13319" max="13319" width="15.109375" style="19" customWidth="1"/>
    <col min="13320" max="13320" width="14.44140625" style="19" customWidth="1"/>
    <col min="13321" max="13568" width="9.109375" style="19"/>
    <col min="13569" max="13569" width="3.44140625" style="19" customWidth="1"/>
    <col min="13570" max="13570" width="7.44140625" style="19" customWidth="1"/>
    <col min="13571" max="13573" width="9.109375" style="19"/>
    <col min="13574" max="13574" width="27.44140625" style="19" customWidth="1"/>
    <col min="13575" max="13575" width="15.109375" style="19" customWidth="1"/>
    <col min="13576" max="13576" width="14.44140625" style="19" customWidth="1"/>
    <col min="13577" max="13824" width="9.109375" style="19"/>
    <col min="13825" max="13825" width="3.44140625" style="19" customWidth="1"/>
    <col min="13826" max="13826" width="7.44140625" style="19" customWidth="1"/>
    <col min="13827" max="13829" width="9.109375" style="19"/>
    <col min="13830" max="13830" width="27.44140625" style="19" customWidth="1"/>
    <col min="13831" max="13831" width="15.109375" style="19" customWidth="1"/>
    <col min="13832" max="13832" width="14.44140625" style="19" customWidth="1"/>
    <col min="13833" max="14080" width="9.109375" style="19"/>
    <col min="14081" max="14081" width="3.44140625" style="19" customWidth="1"/>
    <col min="14082" max="14082" width="7.44140625" style="19" customWidth="1"/>
    <col min="14083" max="14085" width="9.109375" style="19"/>
    <col min="14086" max="14086" width="27.44140625" style="19" customWidth="1"/>
    <col min="14087" max="14087" width="15.109375" style="19" customWidth="1"/>
    <col min="14088" max="14088" width="14.44140625" style="19" customWidth="1"/>
    <col min="14089" max="14336" width="9.109375" style="19"/>
    <col min="14337" max="14337" width="3.44140625" style="19" customWidth="1"/>
    <col min="14338" max="14338" width="7.44140625" style="19" customWidth="1"/>
    <col min="14339" max="14341" width="9.109375" style="19"/>
    <col min="14342" max="14342" width="27.44140625" style="19" customWidth="1"/>
    <col min="14343" max="14343" width="15.109375" style="19" customWidth="1"/>
    <col min="14344" max="14344" width="14.44140625" style="19" customWidth="1"/>
    <col min="14345" max="14592" width="9.109375" style="19"/>
    <col min="14593" max="14593" width="3.44140625" style="19" customWidth="1"/>
    <col min="14594" max="14594" width="7.44140625" style="19" customWidth="1"/>
    <col min="14595" max="14597" width="9.109375" style="19"/>
    <col min="14598" max="14598" width="27.44140625" style="19" customWidth="1"/>
    <col min="14599" max="14599" width="15.109375" style="19" customWidth="1"/>
    <col min="14600" max="14600" width="14.44140625" style="19" customWidth="1"/>
    <col min="14601" max="14848" width="9.109375" style="19"/>
    <col min="14849" max="14849" width="3.44140625" style="19" customWidth="1"/>
    <col min="14850" max="14850" width="7.44140625" style="19" customWidth="1"/>
    <col min="14851" max="14853" width="9.109375" style="19"/>
    <col min="14854" max="14854" width="27.44140625" style="19" customWidth="1"/>
    <col min="14855" max="14855" width="15.109375" style="19" customWidth="1"/>
    <col min="14856" max="14856" width="14.44140625" style="19" customWidth="1"/>
    <col min="14857" max="15104" width="9.109375" style="19"/>
    <col min="15105" max="15105" width="3.44140625" style="19" customWidth="1"/>
    <col min="15106" max="15106" width="7.44140625" style="19" customWidth="1"/>
    <col min="15107" max="15109" width="9.109375" style="19"/>
    <col min="15110" max="15110" width="27.44140625" style="19" customWidth="1"/>
    <col min="15111" max="15111" width="15.109375" style="19" customWidth="1"/>
    <col min="15112" max="15112" width="14.44140625" style="19" customWidth="1"/>
    <col min="15113" max="15360" width="9.109375" style="19"/>
    <col min="15361" max="15361" width="3.44140625" style="19" customWidth="1"/>
    <col min="15362" max="15362" width="7.44140625" style="19" customWidth="1"/>
    <col min="15363" max="15365" width="9.109375" style="19"/>
    <col min="15366" max="15366" width="27.44140625" style="19" customWidth="1"/>
    <col min="15367" max="15367" width="15.109375" style="19" customWidth="1"/>
    <col min="15368" max="15368" width="14.44140625" style="19" customWidth="1"/>
    <col min="15369" max="15616" width="9.109375" style="19"/>
    <col min="15617" max="15617" width="3.44140625" style="19" customWidth="1"/>
    <col min="15618" max="15618" width="7.44140625" style="19" customWidth="1"/>
    <col min="15619" max="15621" width="9.109375" style="19"/>
    <col min="15622" max="15622" width="27.44140625" style="19" customWidth="1"/>
    <col min="15623" max="15623" width="15.109375" style="19" customWidth="1"/>
    <col min="15624" max="15624" width="14.44140625" style="19" customWidth="1"/>
    <col min="15625" max="15872" width="9.109375" style="19"/>
    <col min="15873" max="15873" width="3.44140625" style="19" customWidth="1"/>
    <col min="15874" max="15874" width="7.44140625" style="19" customWidth="1"/>
    <col min="15875" max="15877" width="9.109375" style="19"/>
    <col min="15878" max="15878" width="27.44140625" style="19" customWidth="1"/>
    <col min="15879" max="15879" width="15.109375" style="19" customWidth="1"/>
    <col min="15880" max="15880" width="14.44140625" style="19" customWidth="1"/>
    <col min="15881" max="16128" width="9.109375" style="19"/>
    <col min="16129" max="16129" width="3.44140625" style="19" customWidth="1"/>
    <col min="16130" max="16130" width="7.44140625" style="19" customWidth="1"/>
    <col min="16131" max="16133" width="9.109375" style="19"/>
    <col min="16134" max="16134" width="27.44140625" style="19" customWidth="1"/>
    <col min="16135" max="16135" width="15.109375" style="19" customWidth="1"/>
    <col min="16136" max="16136" width="14.44140625" style="19" customWidth="1"/>
    <col min="16137" max="16384" width="9.109375" style="19"/>
  </cols>
  <sheetData>
    <row r="3" spans="1:9" ht="15.6" x14ac:dyDescent="0.3">
      <c r="H3" s="20" t="s">
        <v>41</v>
      </c>
    </row>
    <row r="4" spans="1:9" ht="15.6" x14ac:dyDescent="0.3">
      <c r="H4" s="20" t="s">
        <v>42</v>
      </c>
    </row>
    <row r="5" spans="1:9" ht="15.6" x14ac:dyDescent="0.3">
      <c r="H5" s="20" t="s">
        <v>43</v>
      </c>
    </row>
    <row r="6" spans="1:9" ht="15.6" x14ac:dyDescent="0.3">
      <c r="H6" s="20" t="s">
        <v>44</v>
      </c>
    </row>
    <row r="7" spans="1:9" ht="15.6" x14ac:dyDescent="0.3">
      <c r="H7" s="21"/>
    </row>
    <row r="8" spans="1:9" ht="15.6" x14ac:dyDescent="0.3">
      <c r="H8" s="20" t="s">
        <v>45</v>
      </c>
    </row>
    <row r="9" spans="1:9" ht="15.6" x14ac:dyDescent="0.3">
      <c r="H9" s="20" t="s">
        <v>46</v>
      </c>
    </row>
    <row r="11" spans="1:9" ht="18" x14ac:dyDescent="0.35">
      <c r="A11" s="69" t="s">
        <v>47</v>
      </c>
      <c r="B11" s="70"/>
      <c r="C11" s="70"/>
      <c r="D11" s="70"/>
      <c r="E11" s="70"/>
      <c r="F11" s="70"/>
      <c r="G11" s="70"/>
      <c r="H11" s="70"/>
    </row>
    <row r="12" spans="1:9" ht="15" x14ac:dyDescent="0.35">
      <c r="A12" s="71" t="s">
        <v>48</v>
      </c>
      <c r="B12" s="72"/>
      <c r="C12" s="72"/>
      <c r="D12" s="72"/>
      <c r="E12" s="72"/>
      <c r="F12" s="72"/>
      <c r="G12" s="72"/>
      <c r="H12" s="72"/>
    </row>
    <row r="13" spans="1:9" ht="18.600000000000001" thickBot="1" x14ac:dyDescent="0.4">
      <c r="E13" s="22" t="s">
        <v>77</v>
      </c>
      <c r="F13" s="22"/>
      <c r="G13" s="22"/>
      <c r="H13" s="22"/>
    </row>
    <row r="14" spans="1:9" ht="16.2" thickTop="1" x14ac:dyDescent="0.3">
      <c r="B14" s="23" t="s">
        <v>49</v>
      </c>
      <c r="C14" s="24" t="s">
        <v>50</v>
      </c>
      <c r="D14" s="25"/>
      <c r="E14" s="25"/>
      <c r="F14" s="26"/>
      <c r="G14" s="27" t="s">
        <v>51</v>
      </c>
      <c r="H14" s="73" t="s">
        <v>52</v>
      </c>
      <c r="I14" s="21"/>
    </row>
    <row r="15" spans="1:9" ht="16.2" thickBot="1" x14ac:dyDescent="0.35">
      <c r="B15" s="28" t="s">
        <v>53</v>
      </c>
      <c r="C15" s="29" t="s">
        <v>54</v>
      </c>
      <c r="D15" s="30"/>
      <c r="E15" s="30"/>
      <c r="F15" s="31"/>
      <c r="G15" s="32" t="s">
        <v>55</v>
      </c>
      <c r="H15" s="74"/>
      <c r="I15" s="21"/>
    </row>
    <row r="16" spans="1:9" ht="16.8" thickTop="1" thickBot="1" x14ac:dyDescent="0.35">
      <c r="B16" s="33">
        <v>1</v>
      </c>
      <c r="C16" s="75">
        <v>2</v>
      </c>
      <c r="D16" s="76"/>
      <c r="E16" s="76"/>
      <c r="F16" s="77"/>
      <c r="G16" s="32">
        <v>3</v>
      </c>
      <c r="H16" s="34">
        <v>4</v>
      </c>
      <c r="I16" s="21"/>
    </row>
    <row r="17" spans="2:13" ht="16.2" thickTop="1" x14ac:dyDescent="0.3">
      <c r="B17" s="35"/>
      <c r="C17" s="36"/>
      <c r="D17" s="37"/>
      <c r="E17" s="37"/>
      <c r="F17" s="38"/>
      <c r="G17" s="39"/>
      <c r="H17" s="40"/>
      <c r="I17" s="21"/>
    </row>
    <row r="18" spans="2:13" ht="16.2" x14ac:dyDescent="0.35">
      <c r="B18" s="41"/>
      <c r="C18" s="42" t="s">
        <v>56</v>
      </c>
      <c r="D18" s="43"/>
      <c r="E18" s="43"/>
      <c r="F18" s="44"/>
      <c r="G18" s="45"/>
      <c r="H18" s="46"/>
      <c r="I18" s="21"/>
    </row>
    <row r="19" spans="2:13" ht="15.6" x14ac:dyDescent="0.3">
      <c r="B19" s="41"/>
      <c r="C19" s="42"/>
      <c r="D19" s="43"/>
      <c r="E19" s="43"/>
      <c r="F19" s="44"/>
      <c r="G19" s="45"/>
      <c r="H19" s="46"/>
      <c r="I19" s="21"/>
    </row>
    <row r="20" spans="2:13" ht="15.6" x14ac:dyDescent="0.3">
      <c r="B20" s="41" t="s">
        <v>57</v>
      </c>
      <c r="C20" s="42" t="s">
        <v>58</v>
      </c>
      <c r="D20" s="43"/>
      <c r="E20" s="43"/>
      <c r="F20" s="44"/>
      <c r="G20" s="47">
        <v>970000</v>
      </c>
      <c r="H20" s="48"/>
      <c r="I20" s="21"/>
    </row>
    <row r="21" spans="2:13" ht="15.6" x14ac:dyDescent="0.3">
      <c r="B21" s="41" t="s">
        <v>59</v>
      </c>
      <c r="C21" s="42" t="s">
        <v>60</v>
      </c>
      <c r="D21" s="43"/>
      <c r="E21" s="43"/>
      <c r="F21" s="44"/>
      <c r="G21" s="57" t="s">
        <v>79</v>
      </c>
      <c r="H21" s="48"/>
      <c r="I21" s="21"/>
    </row>
    <row r="22" spans="2:13" ht="30.75" customHeight="1" x14ac:dyDescent="0.3">
      <c r="B22" s="41" t="s">
        <v>61</v>
      </c>
      <c r="C22" s="78" t="s">
        <v>78</v>
      </c>
      <c r="D22" s="79"/>
      <c r="E22" s="79"/>
      <c r="F22" s="80"/>
      <c r="G22" s="45">
        <v>125262.27</v>
      </c>
      <c r="H22" s="48"/>
      <c r="I22" s="21"/>
    </row>
    <row r="23" spans="2:13" ht="15.6" x14ac:dyDescent="0.3">
      <c r="B23" s="41"/>
      <c r="C23" s="42"/>
      <c r="D23" s="43"/>
      <c r="E23" s="43"/>
      <c r="F23" s="44"/>
      <c r="G23" s="45"/>
      <c r="H23" s="48"/>
      <c r="I23" s="21"/>
    </row>
    <row r="24" spans="2:13" ht="15.6" x14ac:dyDescent="0.3">
      <c r="B24" s="49"/>
      <c r="C24" s="50" t="s">
        <v>62</v>
      </c>
      <c r="D24" s="51"/>
      <c r="E24" s="51"/>
      <c r="F24" s="52"/>
      <c r="G24" s="53">
        <f>SUM(G20:G23)</f>
        <v>1095262.27</v>
      </c>
      <c r="H24" s="54"/>
      <c r="I24" s="21"/>
    </row>
    <row r="25" spans="2:13" ht="15.6" x14ac:dyDescent="0.3">
      <c r="B25" s="41"/>
      <c r="C25" s="42"/>
      <c r="D25" s="43"/>
      <c r="E25" s="43"/>
      <c r="F25" s="44"/>
      <c r="G25" s="45"/>
      <c r="H25" s="48"/>
      <c r="I25" s="21"/>
    </row>
    <row r="26" spans="2:13" ht="16.2" x14ac:dyDescent="0.35">
      <c r="B26" s="41"/>
      <c r="C26" s="42" t="s">
        <v>63</v>
      </c>
      <c r="D26" s="43"/>
      <c r="E26" s="43"/>
      <c r="F26" s="44"/>
      <c r="G26" s="45"/>
      <c r="H26" s="48"/>
      <c r="I26" s="21"/>
    </row>
    <row r="27" spans="2:13" ht="15.6" x14ac:dyDescent="0.3">
      <c r="B27" s="41"/>
      <c r="C27" s="42"/>
      <c r="D27" s="43"/>
      <c r="E27" s="43"/>
      <c r="F27" s="44"/>
      <c r="G27" s="45"/>
      <c r="H27" s="48"/>
      <c r="I27" s="21"/>
    </row>
    <row r="28" spans="2:13" ht="15.6" x14ac:dyDescent="0.3">
      <c r="B28" s="41" t="s">
        <v>64</v>
      </c>
      <c r="C28" s="42" t="s">
        <v>65</v>
      </c>
      <c r="D28" s="43"/>
      <c r="E28" s="43"/>
      <c r="F28" s="44"/>
      <c r="G28" s="45">
        <v>220000</v>
      </c>
      <c r="H28" s="48"/>
      <c r="I28" s="21"/>
    </row>
    <row r="29" spans="2:13" ht="15.6" x14ac:dyDescent="0.3">
      <c r="B29" s="41"/>
      <c r="C29" s="42"/>
      <c r="D29" s="43"/>
      <c r="E29" s="43"/>
      <c r="F29" s="44"/>
      <c r="G29" s="45"/>
      <c r="H29" s="48"/>
      <c r="I29" s="21"/>
    </row>
    <row r="30" spans="2:13" ht="15.6" x14ac:dyDescent="0.3">
      <c r="B30" s="41" t="s">
        <v>66</v>
      </c>
      <c r="C30" s="42" t="s">
        <v>9</v>
      </c>
      <c r="D30" s="43"/>
      <c r="E30" s="43"/>
      <c r="F30" s="44"/>
      <c r="G30" s="45">
        <v>700000</v>
      </c>
      <c r="H30" s="48"/>
      <c r="I30" s="21"/>
    </row>
    <row r="31" spans="2:13" ht="15.6" x14ac:dyDescent="0.3">
      <c r="B31" s="41"/>
      <c r="C31" s="42"/>
      <c r="D31" s="43"/>
      <c r="E31" s="43"/>
      <c r="F31" s="44"/>
      <c r="G31" s="45"/>
      <c r="H31" s="48"/>
      <c r="I31" s="21"/>
    </row>
    <row r="32" spans="2:13" ht="15.6" x14ac:dyDescent="0.3">
      <c r="B32" s="55" t="s">
        <v>67</v>
      </c>
      <c r="C32" s="42" t="s">
        <v>68</v>
      </c>
      <c r="D32" s="43"/>
      <c r="E32" s="43"/>
      <c r="F32" s="44"/>
      <c r="G32" s="57" t="s">
        <v>79</v>
      </c>
      <c r="H32" s="48"/>
      <c r="I32" s="21"/>
      <c r="M32" s="56"/>
    </row>
    <row r="33" spans="2:9" ht="15.6" x14ac:dyDescent="0.3">
      <c r="B33" s="41"/>
      <c r="C33" s="42"/>
      <c r="D33" s="43"/>
      <c r="E33" s="43"/>
      <c r="F33" s="44"/>
      <c r="G33" s="45"/>
      <c r="H33" s="48"/>
      <c r="I33" s="21"/>
    </row>
    <row r="34" spans="2:9" ht="15.6" x14ac:dyDescent="0.3">
      <c r="B34" s="41" t="s">
        <v>69</v>
      </c>
      <c r="C34" s="42" t="s">
        <v>11</v>
      </c>
      <c r="D34" s="43"/>
      <c r="E34" s="43"/>
      <c r="F34" s="44"/>
      <c r="G34" s="45"/>
      <c r="H34" s="48"/>
      <c r="I34" s="21"/>
    </row>
    <row r="35" spans="2:9" ht="15.6" x14ac:dyDescent="0.3">
      <c r="B35" s="41"/>
      <c r="C35" s="42" t="s">
        <v>7</v>
      </c>
      <c r="D35" s="43"/>
      <c r="E35" s="43"/>
      <c r="F35" s="44"/>
      <c r="G35" s="45">
        <v>75000</v>
      </c>
      <c r="H35" s="48"/>
      <c r="I35" s="21"/>
    </row>
    <row r="36" spans="2:9" ht="15.6" x14ac:dyDescent="0.3">
      <c r="B36" s="41"/>
      <c r="C36" s="42" t="s">
        <v>70</v>
      </c>
      <c r="D36" s="43"/>
      <c r="E36" s="43"/>
      <c r="F36" s="44"/>
      <c r="G36" s="45">
        <f>G35/100*31.2</f>
        <v>23400</v>
      </c>
      <c r="H36" s="48"/>
      <c r="I36" s="21"/>
    </row>
    <row r="37" spans="2:9" ht="15.6" x14ac:dyDescent="0.3">
      <c r="B37" s="41"/>
      <c r="C37" s="42" t="s">
        <v>71</v>
      </c>
      <c r="D37" s="43"/>
      <c r="E37" s="43"/>
      <c r="F37" s="44"/>
      <c r="G37" s="45">
        <v>8000</v>
      </c>
      <c r="H37" s="48"/>
      <c r="I37" s="21"/>
    </row>
    <row r="38" spans="2:9" ht="15.6" x14ac:dyDescent="0.3">
      <c r="B38" s="41"/>
      <c r="C38" s="42" t="s">
        <v>72</v>
      </c>
      <c r="D38" s="43"/>
      <c r="E38" s="43"/>
      <c r="F38" s="44"/>
      <c r="G38" s="45">
        <v>50000</v>
      </c>
      <c r="H38" s="48"/>
      <c r="I38" s="21"/>
    </row>
    <row r="39" spans="2:9" ht="15.6" x14ac:dyDescent="0.3">
      <c r="B39" s="41"/>
      <c r="C39" s="42" t="s">
        <v>73</v>
      </c>
      <c r="D39" s="43"/>
      <c r="E39" s="43"/>
      <c r="F39" s="44"/>
      <c r="G39" s="45">
        <v>8000</v>
      </c>
      <c r="H39" s="48"/>
      <c r="I39" s="21"/>
    </row>
    <row r="40" spans="2:9" ht="15.6" x14ac:dyDescent="0.3">
      <c r="B40" s="41"/>
      <c r="C40" s="42"/>
      <c r="D40" s="43"/>
      <c r="E40" s="43"/>
      <c r="F40" s="44"/>
      <c r="G40" s="45"/>
      <c r="H40" s="48"/>
      <c r="I40" s="21"/>
    </row>
    <row r="41" spans="2:9" ht="15.6" x14ac:dyDescent="0.3">
      <c r="B41" s="41"/>
      <c r="C41" s="50" t="s">
        <v>74</v>
      </c>
      <c r="D41" s="51"/>
      <c r="E41" s="51"/>
      <c r="F41" s="52"/>
      <c r="G41" s="53">
        <f>SUM(G28:G40)</f>
        <v>1084400</v>
      </c>
      <c r="H41" s="54"/>
      <c r="I41" s="21"/>
    </row>
    <row r="42" spans="2:9" ht="15.6" x14ac:dyDescent="0.3">
      <c r="B42" s="21"/>
      <c r="C42" s="21"/>
      <c r="D42" s="21"/>
      <c r="E42" s="21"/>
      <c r="F42" s="21"/>
      <c r="G42" s="21"/>
      <c r="H42" s="21"/>
      <c r="I42" s="21"/>
    </row>
    <row r="43" spans="2:9" ht="15.6" x14ac:dyDescent="0.3">
      <c r="B43" s="21"/>
      <c r="C43" s="21" t="s">
        <v>75</v>
      </c>
      <c r="D43" s="21"/>
      <c r="E43" s="21"/>
      <c r="F43" s="21"/>
      <c r="G43" s="21" t="s">
        <v>76</v>
      </c>
      <c r="H43" s="21"/>
      <c r="I43" s="21"/>
    </row>
    <row r="44" spans="2:9" ht="15.6" x14ac:dyDescent="0.3">
      <c r="B44" s="21"/>
      <c r="C44" s="21"/>
      <c r="D44" s="21"/>
      <c r="E44" s="21"/>
      <c r="F44" s="21"/>
      <c r="G44" s="21"/>
      <c r="H44" s="21"/>
      <c r="I44" s="21"/>
    </row>
    <row r="45" spans="2:9" ht="15.6" x14ac:dyDescent="0.3">
      <c r="B45" s="21"/>
      <c r="E45" s="21"/>
      <c r="F45" s="21"/>
      <c r="G45" s="21"/>
      <c r="H45" s="21"/>
      <c r="I45" s="21"/>
    </row>
  </sheetData>
  <mergeCells count="5">
    <mergeCell ref="A11:H11"/>
    <mergeCell ref="A12:H12"/>
    <mergeCell ref="H14:H15"/>
    <mergeCell ref="C16:F16"/>
    <mergeCell ref="C22:F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tabSelected="1" topLeftCell="A19" workbookViewId="0">
      <selection activeCell="K19" sqref="K1:K1048576"/>
    </sheetView>
  </sheetViews>
  <sheetFormatPr defaultRowHeight="13.2" x14ac:dyDescent="0.25"/>
  <cols>
    <col min="1" max="1" width="3.44140625" style="19" customWidth="1"/>
    <col min="2" max="2" width="7.44140625" style="19" customWidth="1"/>
    <col min="3" max="5" width="9.109375" style="19"/>
    <col min="6" max="6" width="26.6640625" style="19" customWidth="1"/>
    <col min="7" max="7" width="17.88671875" style="19" customWidth="1"/>
    <col min="8" max="8" width="17.33203125" style="19" customWidth="1"/>
    <col min="9" max="10" width="9.109375" style="19"/>
    <col min="11" max="11" width="11.33203125" style="19" bestFit="1" customWidth="1"/>
    <col min="12" max="254" width="9.109375" style="19"/>
    <col min="255" max="255" width="3.44140625" style="19" customWidth="1"/>
    <col min="256" max="256" width="7.44140625" style="19" customWidth="1"/>
    <col min="257" max="259" width="9.109375" style="19"/>
    <col min="260" max="260" width="27.44140625" style="19" customWidth="1"/>
    <col min="261" max="261" width="15.109375" style="19" customWidth="1"/>
    <col min="262" max="262" width="14.44140625" style="19" customWidth="1"/>
    <col min="263" max="510" width="9.109375" style="19"/>
    <col min="511" max="511" width="3.44140625" style="19" customWidth="1"/>
    <col min="512" max="512" width="7.44140625" style="19" customWidth="1"/>
    <col min="513" max="515" width="9.109375" style="19"/>
    <col min="516" max="516" width="27.44140625" style="19" customWidth="1"/>
    <col min="517" max="517" width="15.109375" style="19" customWidth="1"/>
    <col min="518" max="518" width="14.44140625" style="19" customWidth="1"/>
    <col min="519" max="766" width="9.109375" style="19"/>
    <col min="767" max="767" width="3.44140625" style="19" customWidth="1"/>
    <col min="768" max="768" width="7.44140625" style="19" customWidth="1"/>
    <col min="769" max="771" width="9.109375" style="19"/>
    <col min="772" max="772" width="27.44140625" style="19" customWidth="1"/>
    <col min="773" max="773" width="15.109375" style="19" customWidth="1"/>
    <col min="774" max="774" width="14.44140625" style="19" customWidth="1"/>
    <col min="775" max="1022" width="9.109375" style="19"/>
    <col min="1023" max="1023" width="3.44140625" style="19" customWidth="1"/>
    <col min="1024" max="1024" width="7.44140625" style="19" customWidth="1"/>
    <col min="1025" max="1027" width="9.109375" style="19"/>
    <col min="1028" max="1028" width="27.44140625" style="19" customWidth="1"/>
    <col min="1029" max="1029" width="15.109375" style="19" customWidth="1"/>
    <col min="1030" max="1030" width="14.44140625" style="19" customWidth="1"/>
    <col min="1031" max="1278" width="9.109375" style="19"/>
    <col min="1279" max="1279" width="3.44140625" style="19" customWidth="1"/>
    <col min="1280" max="1280" width="7.44140625" style="19" customWidth="1"/>
    <col min="1281" max="1283" width="9.109375" style="19"/>
    <col min="1284" max="1284" width="27.44140625" style="19" customWidth="1"/>
    <col min="1285" max="1285" width="15.109375" style="19" customWidth="1"/>
    <col min="1286" max="1286" width="14.44140625" style="19" customWidth="1"/>
    <col min="1287" max="1534" width="9.109375" style="19"/>
    <col min="1535" max="1535" width="3.44140625" style="19" customWidth="1"/>
    <col min="1536" max="1536" width="7.44140625" style="19" customWidth="1"/>
    <col min="1537" max="1539" width="9.109375" style="19"/>
    <col min="1540" max="1540" width="27.44140625" style="19" customWidth="1"/>
    <col min="1541" max="1541" width="15.109375" style="19" customWidth="1"/>
    <col min="1542" max="1542" width="14.44140625" style="19" customWidth="1"/>
    <col min="1543" max="1790" width="9.109375" style="19"/>
    <col min="1791" max="1791" width="3.44140625" style="19" customWidth="1"/>
    <col min="1792" max="1792" width="7.44140625" style="19" customWidth="1"/>
    <col min="1793" max="1795" width="9.109375" style="19"/>
    <col min="1796" max="1796" width="27.44140625" style="19" customWidth="1"/>
    <col min="1797" max="1797" width="15.109375" style="19" customWidth="1"/>
    <col min="1798" max="1798" width="14.44140625" style="19" customWidth="1"/>
    <col min="1799" max="2046" width="9.109375" style="19"/>
    <col min="2047" max="2047" width="3.44140625" style="19" customWidth="1"/>
    <col min="2048" max="2048" width="7.44140625" style="19" customWidth="1"/>
    <col min="2049" max="2051" width="9.109375" style="19"/>
    <col min="2052" max="2052" width="27.44140625" style="19" customWidth="1"/>
    <col min="2053" max="2053" width="15.109375" style="19" customWidth="1"/>
    <col min="2054" max="2054" width="14.44140625" style="19" customWidth="1"/>
    <col min="2055" max="2302" width="9.109375" style="19"/>
    <col min="2303" max="2303" width="3.44140625" style="19" customWidth="1"/>
    <col min="2304" max="2304" width="7.44140625" style="19" customWidth="1"/>
    <col min="2305" max="2307" width="9.109375" style="19"/>
    <col min="2308" max="2308" width="27.44140625" style="19" customWidth="1"/>
    <col min="2309" max="2309" width="15.109375" style="19" customWidth="1"/>
    <col min="2310" max="2310" width="14.44140625" style="19" customWidth="1"/>
    <col min="2311" max="2558" width="9.109375" style="19"/>
    <col min="2559" max="2559" width="3.44140625" style="19" customWidth="1"/>
    <col min="2560" max="2560" width="7.44140625" style="19" customWidth="1"/>
    <col min="2561" max="2563" width="9.109375" style="19"/>
    <col min="2564" max="2564" width="27.44140625" style="19" customWidth="1"/>
    <col min="2565" max="2565" width="15.109375" style="19" customWidth="1"/>
    <col min="2566" max="2566" width="14.44140625" style="19" customWidth="1"/>
    <col min="2567" max="2814" width="9.109375" style="19"/>
    <col min="2815" max="2815" width="3.44140625" style="19" customWidth="1"/>
    <col min="2816" max="2816" width="7.44140625" style="19" customWidth="1"/>
    <col min="2817" max="2819" width="9.109375" style="19"/>
    <col min="2820" max="2820" width="27.44140625" style="19" customWidth="1"/>
    <col min="2821" max="2821" width="15.109375" style="19" customWidth="1"/>
    <col min="2822" max="2822" width="14.44140625" style="19" customWidth="1"/>
    <col min="2823" max="3070" width="9.109375" style="19"/>
    <col min="3071" max="3071" width="3.44140625" style="19" customWidth="1"/>
    <col min="3072" max="3072" width="7.44140625" style="19" customWidth="1"/>
    <col min="3073" max="3075" width="9.109375" style="19"/>
    <col min="3076" max="3076" width="27.44140625" style="19" customWidth="1"/>
    <col min="3077" max="3077" width="15.109375" style="19" customWidth="1"/>
    <col min="3078" max="3078" width="14.44140625" style="19" customWidth="1"/>
    <col min="3079" max="3326" width="9.109375" style="19"/>
    <col min="3327" max="3327" width="3.44140625" style="19" customWidth="1"/>
    <col min="3328" max="3328" width="7.44140625" style="19" customWidth="1"/>
    <col min="3329" max="3331" width="9.109375" style="19"/>
    <col min="3332" max="3332" width="27.44140625" style="19" customWidth="1"/>
    <col min="3333" max="3333" width="15.109375" style="19" customWidth="1"/>
    <col min="3334" max="3334" width="14.44140625" style="19" customWidth="1"/>
    <col min="3335" max="3582" width="9.109375" style="19"/>
    <col min="3583" max="3583" width="3.44140625" style="19" customWidth="1"/>
    <col min="3584" max="3584" width="7.44140625" style="19" customWidth="1"/>
    <col min="3585" max="3587" width="9.109375" style="19"/>
    <col min="3588" max="3588" width="27.44140625" style="19" customWidth="1"/>
    <col min="3589" max="3589" width="15.109375" style="19" customWidth="1"/>
    <col min="3590" max="3590" width="14.44140625" style="19" customWidth="1"/>
    <col min="3591" max="3838" width="9.109375" style="19"/>
    <col min="3839" max="3839" width="3.44140625" style="19" customWidth="1"/>
    <col min="3840" max="3840" width="7.44140625" style="19" customWidth="1"/>
    <col min="3841" max="3843" width="9.109375" style="19"/>
    <col min="3844" max="3844" width="27.44140625" style="19" customWidth="1"/>
    <col min="3845" max="3845" width="15.109375" style="19" customWidth="1"/>
    <col min="3846" max="3846" width="14.44140625" style="19" customWidth="1"/>
    <col min="3847" max="4094" width="9.109375" style="19"/>
    <col min="4095" max="4095" width="3.44140625" style="19" customWidth="1"/>
    <col min="4096" max="4096" width="7.44140625" style="19" customWidth="1"/>
    <col min="4097" max="4099" width="9.109375" style="19"/>
    <col min="4100" max="4100" width="27.44140625" style="19" customWidth="1"/>
    <col min="4101" max="4101" width="15.109375" style="19" customWidth="1"/>
    <col min="4102" max="4102" width="14.44140625" style="19" customWidth="1"/>
    <col min="4103" max="4350" width="9.109375" style="19"/>
    <col min="4351" max="4351" width="3.44140625" style="19" customWidth="1"/>
    <col min="4352" max="4352" width="7.44140625" style="19" customWidth="1"/>
    <col min="4353" max="4355" width="9.109375" style="19"/>
    <col min="4356" max="4356" width="27.44140625" style="19" customWidth="1"/>
    <col min="4357" max="4357" width="15.109375" style="19" customWidth="1"/>
    <col min="4358" max="4358" width="14.44140625" style="19" customWidth="1"/>
    <col min="4359" max="4606" width="9.109375" style="19"/>
    <col min="4607" max="4607" width="3.44140625" style="19" customWidth="1"/>
    <col min="4608" max="4608" width="7.44140625" style="19" customWidth="1"/>
    <col min="4609" max="4611" width="9.109375" style="19"/>
    <col min="4612" max="4612" width="27.44140625" style="19" customWidth="1"/>
    <col min="4613" max="4613" width="15.109375" style="19" customWidth="1"/>
    <col min="4614" max="4614" width="14.44140625" style="19" customWidth="1"/>
    <col min="4615" max="4862" width="9.109375" style="19"/>
    <col min="4863" max="4863" width="3.44140625" style="19" customWidth="1"/>
    <col min="4864" max="4864" width="7.44140625" style="19" customWidth="1"/>
    <col min="4865" max="4867" width="9.109375" style="19"/>
    <col min="4868" max="4868" width="27.44140625" style="19" customWidth="1"/>
    <col min="4869" max="4869" width="15.109375" style="19" customWidth="1"/>
    <col min="4870" max="4870" width="14.44140625" style="19" customWidth="1"/>
    <col min="4871" max="5118" width="9.109375" style="19"/>
    <col min="5119" max="5119" width="3.44140625" style="19" customWidth="1"/>
    <col min="5120" max="5120" width="7.44140625" style="19" customWidth="1"/>
    <col min="5121" max="5123" width="9.109375" style="19"/>
    <col min="5124" max="5124" width="27.44140625" style="19" customWidth="1"/>
    <col min="5125" max="5125" width="15.109375" style="19" customWidth="1"/>
    <col min="5126" max="5126" width="14.44140625" style="19" customWidth="1"/>
    <col min="5127" max="5374" width="9.109375" style="19"/>
    <col min="5375" max="5375" width="3.44140625" style="19" customWidth="1"/>
    <col min="5376" max="5376" width="7.44140625" style="19" customWidth="1"/>
    <col min="5377" max="5379" width="9.109375" style="19"/>
    <col min="5380" max="5380" width="27.44140625" style="19" customWidth="1"/>
    <col min="5381" max="5381" width="15.109375" style="19" customWidth="1"/>
    <col min="5382" max="5382" width="14.44140625" style="19" customWidth="1"/>
    <col min="5383" max="5630" width="9.109375" style="19"/>
    <col min="5631" max="5631" width="3.44140625" style="19" customWidth="1"/>
    <col min="5632" max="5632" width="7.44140625" style="19" customWidth="1"/>
    <col min="5633" max="5635" width="9.109375" style="19"/>
    <col min="5636" max="5636" width="27.44140625" style="19" customWidth="1"/>
    <col min="5637" max="5637" width="15.109375" style="19" customWidth="1"/>
    <col min="5638" max="5638" width="14.44140625" style="19" customWidth="1"/>
    <col min="5639" max="5886" width="9.109375" style="19"/>
    <col min="5887" max="5887" width="3.44140625" style="19" customWidth="1"/>
    <col min="5888" max="5888" width="7.44140625" style="19" customWidth="1"/>
    <col min="5889" max="5891" width="9.109375" style="19"/>
    <col min="5892" max="5892" width="27.44140625" style="19" customWidth="1"/>
    <col min="5893" max="5893" width="15.109375" style="19" customWidth="1"/>
    <col min="5894" max="5894" width="14.44140625" style="19" customWidth="1"/>
    <col min="5895" max="6142" width="9.109375" style="19"/>
    <col min="6143" max="6143" width="3.44140625" style="19" customWidth="1"/>
    <col min="6144" max="6144" width="7.44140625" style="19" customWidth="1"/>
    <col min="6145" max="6147" width="9.109375" style="19"/>
    <col min="6148" max="6148" width="27.44140625" style="19" customWidth="1"/>
    <col min="6149" max="6149" width="15.109375" style="19" customWidth="1"/>
    <col min="6150" max="6150" width="14.44140625" style="19" customWidth="1"/>
    <col min="6151" max="6398" width="9.109375" style="19"/>
    <col min="6399" max="6399" width="3.44140625" style="19" customWidth="1"/>
    <col min="6400" max="6400" width="7.44140625" style="19" customWidth="1"/>
    <col min="6401" max="6403" width="9.109375" style="19"/>
    <col min="6404" max="6404" width="27.44140625" style="19" customWidth="1"/>
    <col min="6405" max="6405" width="15.109375" style="19" customWidth="1"/>
    <col min="6406" max="6406" width="14.44140625" style="19" customWidth="1"/>
    <col min="6407" max="6654" width="9.109375" style="19"/>
    <col min="6655" max="6655" width="3.44140625" style="19" customWidth="1"/>
    <col min="6656" max="6656" width="7.44140625" style="19" customWidth="1"/>
    <col min="6657" max="6659" width="9.109375" style="19"/>
    <col min="6660" max="6660" width="27.44140625" style="19" customWidth="1"/>
    <col min="6661" max="6661" width="15.109375" style="19" customWidth="1"/>
    <col min="6662" max="6662" width="14.44140625" style="19" customWidth="1"/>
    <col min="6663" max="6910" width="9.109375" style="19"/>
    <col min="6911" max="6911" width="3.44140625" style="19" customWidth="1"/>
    <col min="6912" max="6912" width="7.44140625" style="19" customWidth="1"/>
    <col min="6913" max="6915" width="9.109375" style="19"/>
    <col min="6916" max="6916" width="27.44140625" style="19" customWidth="1"/>
    <col min="6917" max="6917" width="15.109375" style="19" customWidth="1"/>
    <col min="6918" max="6918" width="14.44140625" style="19" customWidth="1"/>
    <col min="6919" max="7166" width="9.109375" style="19"/>
    <col min="7167" max="7167" width="3.44140625" style="19" customWidth="1"/>
    <col min="7168" max="7168" width="7.44140625" style="19" customWidth="1"/>
    <col min="7169" max="7171" width="9.109375" style="19"/>
    <col min="7172" max="7172" width="27.44140625" style="19" customWidth="1"/>
    <col min="7173" max="7173" width="15.109375" style="19" customWidth="1"/>
    <col min="7174" max="7174" width="14.44140625" style="19" customWidth="1"/>
    <col min="7175" max="7422" width="9.109375" style="19"/>
    <col min="7423" max="7423" width="3.44140625" style="19" customWidth="1"/>
    <col min="7424" max="7424" width="7.44140625" style="19" customWidth="1"/>
    <col min="7425" max="7427" width="9.109375" style="19"/>
    <col min="7428" max="7428" width="27.44140625" style="19" customWidth="1"/>
    <col min="7429" max="7429" width="15.109375" style="19" customWidth="1"/>
    <col min="7430" max="7430" width="14.44140625" style="19" customWidth="1"/>
    <col min="7431" max="7678" width="9.109375" style="19"/>
    <col min="7679" max="7679" width="3.44140625" style="19" customWidth="1"/>
    <col min="7680" max="7680" width="7.44140625" style="19" customWidth="1"/>
    <col min="7681" max="7683" width="9.109375" style="19"/>
    <col min="7684" max="7684" width="27.44140625" style="19" customWidth="1"/>
    <col min="7685" max="7685" width="15.109375" style="19" customWidth="1"/>
    <col min="7686" max="7686" width="14.44140625" style="19" customWidth="1"/>
    <col min="7687" max="7934" width="9.109375" style="19"/>
    <col min="7935" max="7935" width="3.44140625" style="19" customWidth="1"/>
    <col min="7936" max="7936" width="7.44140625" style="19" customWidth="1"/>
    <col min="7937" max="7939" width="9.109375" style="19"/>
    <col min="7940" max="7940" width="27.44140625" style="19" customWidth="1"/>
    <col min="7941" max="7941" width="15.109375" style="19" customWidth="1"/>
    <col min="7942" max="7942" width="14.44140625" style="19" customWidth="1"/>
    <col min="7943" max="8190" width="9.109375" style="19"/>
    <col min="8191" max="8191" width="3.44140625" style="19" customWidth="1"/>
    <col min="8192" max="8192" width="7.44140625" style="19" customWidth="1"/>
    <col min="8193" max="8195" width="9.109375" style="19"/>
    <col min="8196" max="8196" width="27.44140625" style="19" customWidth="1"/>
    <col min="8197" max="8197" width="15.109375" style="19" customWidth="1"/>
    <col min="8198" max="8198" width="14.44140625" style="19" customWidth="1"/>
    <col min="8199" max="8446" width="9.109375" style="19"/>
    <col min="8447" max="8447" width="3.44140625" style="19" customWidth="1"/>
    <col min="8448" max="8448" width="7.44140625" style="19" customWidth="1"/>
    <col min="8449" max="8451" width="9.109375" style="19"/>
    <col min="8452" max="8452" width="27.44140625" style="19" customWidth="1"/>
    <col min="8453" max="8453" width="15.109375" style="19" customWidth="1"/>
    <col min="8454" max="8454" width="14.44140625" style="19" customWidth="1"/>
    <col min="8455" max="8702" width="9.109375" style="19"/>
    <col min="8703" max="8703" width="3.44140625" style="19" customWidth="1"/>
    <col min="8704" max="8704" width="7.44140625" style="19" customWidth="1"/>
    <col min="8705" max="8707" width="9.109375" style="19"/>
    <col min="8708" max="8708" width="27.44140625" style="19" customWidth="1"/>
    <col min="8709" max="8709" width="15.109375" style="19" customWidth="1"/>
    <col min="8710" max="8710" width="14.44140625" style="19" customWidth="1"/>
    <col min="8711" max="8958" width="9.109375" style="19"/>
    <col min="8959" max="8959" width="3.44140625" style="19" customWidth="1"/>
    <col min="8960" max="8960" width="7.44140625" style="19" customWidth="1"/>
    <col min="8961" max="8963" width="9.109375" style="19"/>
    <col min="8964" max="8964" width="27.44140625" style="19" customWidth="1"/>
    <col min="8965" max="8965" width="15.109375" style="19" customWidth="1"/>
    <col min="8966" max="8966" width="14.44140625" style="19" customWidth="1"/>
    <col min="8967" max="9214" width="9.109375" style="19"/>
    <col min="9215" max="9215" width="3.44140625" style="19" customWidth="1"/>
    <col min="9216" max="9216" width="7.44140625" style="19" customWidth="1"/>
    <col min="9217" max="9219" width="9.109375" style="19"/>
    <col min="9220" max="9220" width="27.44140625" style="19" customWidth="1"/>
    <col min="9221" max="9221" width="15.109375" style="19" customWidth="1"/>
    <col min="9222" max="9222" width="14.44140625" style="19" customWidth="1"/>
    <col min="9223" max="9470" width="9.109375" style="19"/>
    <col min="9471" max="9471" width="3.44140625" style="19" customWidth="1"/>
    <col min="9472" max="9472" width="7.44140625" style="19" customWidth="1"/>
    <col min="9473" max="9475" width="9.109375" style="19"/>
    <col min="9476" max="9476" width="27.44140625" style="19" customWidth="1"/>
    <col min="9477" max="9477" width="15.109375" style="19" customWidth="1"/>
    <col min="9478" max="9478" width="14.44140625" style="19" customWidth="1"/>
    <col min="9479" max="9726" width="9.109375" style="19"/>
    <col min="9727" max="9727" width="3.44140625" style="19" customWidth="1"/>
    <col min="9728" max="9728" width="7.44140625" style="19" customWidth="1"/>
    <col min="9729" max="9731" width="9.109375" style="19"/>
    <col min="9732" max="9732" width="27.44140625" style="19" customWidth="1"/>
    <col min="9733" max="9733" width="15.109375" style="19" customWidth="1"/>
    <col min="9734" max="9734" width="14.44140625" style="19" customWidth="1"/>
    <col min="9735" max="9982" width="9.109375" style="19"/>
    <col min="9983" max="9983" width="3.44140625" style="19" customWidth="1"/>
    <col min="9984" max="9984" width="7.44140625" style="19" customWidth="1"/>
    <col min="9985" max="9987" width="9.109375" style="19"/>
    <col min="9988" max="9988" width="27.44140625" style="19" customWidth="1"/>
    <col min="9989" max="9989" width="15.109375" style="19" customWidth="1"/>
    <col min="9990" max="9990" width="14.44140625" style="19" customWidth="1"/>
    <col min="9991" max="10238" width="9.109375" style="19"/>
    <col min="10239" max="10239" width="3.44140625" style="19" customWidth="1"/>
    <col min="10240" max="10240" width="7.44140625" style="19" customWidth="1"/>
    <col min="10241" max="10243" width="9.109375" style="19"/>
    <col min="10244" max="10244" width="27.44140625" style="19" customWidth="1"/>
    <col min="10245" max="10245" width="15.109375" style="19" customWidth="1"/>
    <col min="10246" max="10246" width="14.44140625" style="19" customWidth="1"/>
    <col min="10247" max="10494" width="9.109375" style="19"/>
    <col min="10495" max="10495" width="3.44140625" style="19" customWidth="1"/>
    <col min="10496" max="10496" width="7.44140625" style="19" customWidth="1"/>
    <col min="10497" max="10499" width="9.109375" style="19"/>
    <col min="10500" max="10500" width="27.44140625" style="19" customWidth="1"/>
    <col min="10501" max="10501" width="15.109375" style="19" customWidth="1"/>
    <col min="10502" max="10502" width="14.44140625" style="19" customWidth="1"/>
    <col min="10503" max="10750" width="9.109375" style="19"/>
    <col min="10751" max="10751" width="3.44140625" style="19" customWidth="1"/>
    <col min="10752" max="10752" width="7.44140625" style="19" customWidth="1"/>
    <col min="10753" max="10755" width="9.109375" style="19"/>
    <col min="10756" max="10756" width="27.44140625" style="19" customWidth="1"/>
    <col min="10757" max="10757" width="15.109375" style="19" customWidth="1"/>
    <col min="10758" max="10758" width="14.44140625" style="19" customWidth="1"/>
    <col min="10759" max="11006" width="9.109375" style="19"/>
    <col min="11007" max="11007" width="3.44140625" style="19" customWidth="1"/>
    <col min="11008" max="11008" width="7.44140625" style="19" customWidth="1"/>
    <col min="11009" max="11011" width="9.109375" style="19"/>
    <col min="11012" max="11012" width="27.44140625" style="19" customWidth="1"/>
    <col min="11013" max="11013" width="15.109375" style="19" customWidth="1"/>
    <col min="11014" max="11014" width="14.44140625" style="19" customWidth="1"/>
    <col min="11015" max="11262" width="9.109375" style="19"/>
    <col min="11263" max="11263" width="3.44140625" style="19" customWidth="1"/>
    <col min="11264" max="11264" width="7.44140625" style="19" customWidth="1"/>
    <col min="11265" max="11267" width="9.109375" style="19"/>
    <col min="11268" max="11268" width="27.44140625" style="19" customWidth="1"/>
    <col min="11269" max="11269" width="15.109375" style="19" customWidth="1"/>
    <col min="11270" max="11270" width="14.44140625" style="19" customWidth="1"/>
    <col min="11271" max="11518" width="9.109375" style="19"/>
    <col min="11519" max="11519" width="3.44140625" style="19" customWidth="1"/>
    <col min="11520" max="11520" width="7.44140625" style="19" customWidth="1"/>
    <col min="11521" max="11523" width="9.109375" style="19"/>
    <col min="11524" max="11524" width="27.44140625" style="19" customWidth="1"/>
    <col min="11525" max="11525" width="15.109375" style="19" customWidth="1"/>
    <col min="11526" max="11526" width="14.44140625" style="19" customWidth="1"/>
    <col min="11527" max="11774" width="9.109375" style="19"/>
    <col min="11775" max="11775" width="3.44140625" style="19" customWidth="1"/>
    <col min="11776" max="11776" width="7.44140625" style="19" customWidth="1"/>
    <col min="11777" max="11779" width="9.109375" style="19"/>
    <col min="11780" max="11780" width="27.44140625" style="19" customWidth="1"/>
    <col min="11781" max="11781" width="15.109375" style="19" customWidth="1"/>
    <col min="11782" max="11782" width="14.44140625" style="19" customWidth="1"/>
    <col min="11783" max="12030" width="9.109375" style="19"/>
    <col min="12031" max="12031" width="3.44140625" style="19" customWidth="1"/>
    <col min="12032" max="12032" width="7.44140625" style="19" customWidth="1"/>
    <col min="12033" max="12035" width="9.109375" style="19"/>
    <col min="12036" max="12036" width="27.44140625" style="19" customWidth="1"/>
    <col min="12037" max="12037" width="15.109375" style="19" customWidth="1"/>
    <col min="12038" max="12038" width="14.44140625" style="19" customWidth="1"/>
    <col min="12039" max="12286" width="9.109375" style="19"/>
    <col min="12287" max="12287" width="3.44140625" style="19" customWidth="1"/>
    <col min="12288" max="12288" width="7.44140625" style="19" customWidth="1"/>
    <col min="12289" max="12291" width="9.109375" style="19"/>
    <col min="12292" max="12292" width="27.44140625" style="19" customWidth="1"/>
    <col min="12293" max="12293" width="15.109375" style="19" customWidth="1"/>
    <col min="12294" max="12294" width="14.44140625" style="19" customWidth="1"/>
    <col min="12295" max="12542" width="9.109375" style="19"/>
    <col min="12543" max="12543" width="3.44140625" style="19" customWidth="1"/>
    <col min="12544" max="12544" width="7.44140625" style="19" customWidth="1"/>
    <col min="12545" max="12547" width="9.109375" style="19"/>
    <col min="12548" max="12548" width="27.44140625" style="19" customWidth="1"/>
    <col min="12549" max="12549" width="15.109375" style="19" customWidth="1"/>
    <col min="12550" max="12550" width="14.44140625" style="19" customWidth="1"/>
    <col min="12551" max="12798" width="9.109375" style="19"/>
    <col min="12799" max="12799" width="3.44140625" style="19" customWidth="1"/>
    <col min="12800" max="12800" width="7.44140625" style="19" customWidth="1"/>
    <col min="12801" max="12803" width="9.109375" style="19"/>
    <col min="12804" max="12804" width="27.44140625" style="19" customWidth="1"/>
    <col min="12805" max="12805" width="15.109375" style="19" customWidth="1"/>
    <col min="12806" max="12806" width="14.44140625" style="19" customWidth="1"/>
    <col min="12807" max="13054" width="9.109375" style="19"/>
    <col min="13055" max="13055" width="3.44140625" style="19" customWidth="1"/>
    <col min="13056" max="13056" width="7.44140625" style="19" customWidth="1"/>
    <col min="13057" max="13059" width="9.109375" style="19"/>
    <col min="13060" max="13060" width="27.44140625" style="19" customWidth="1"/>
    <col min="13061" max="13061" width="15.109375" style="19" customWidth="1"/>
    <col min="13062" max="13062" width="14.44140625" style="19" customWidth="1"/>
    <col min="13063" max="13310" width="9.109375" style="19"/>
    <col min="13311" max="13311" width="3.44140625" style="19" customWidth="1"/>
    <col min="13312" max="13312" width="7.44140625" style="19" customWidth="1"/>
    <col min="13313" max="13315" width="9.109375" style="19"/>
    <col min="13316" max="13316" width="27.44140625" style="19" customWidth="1"/>
    <col min="13317" max="13317" width="15.109375" style="19" customWidth="1"/>
    <col min="13318" max="13318" width="14.44140625" style="19" customWidth="1"/>
    <col min="13319" max="13566" width="9.109375" style="19"/>
    <col min="13567" max="13567" width="3.44140625" style="19" customWidth="1"/>
    <col min="13568" max="13568" width="7.44140625" style="19" customWidth="1"/>
    <col min="13569" max="13571" width="9.109375" style="19"/>
    <col min="13572" max="13572" width="27.44140625" style="19" customWidth="1"/>
    <col min="13573" max="13573" width="15.109375" style="19" customWidth="1"/>
    <col min="13574" max="13574" width="14.44140625" style="19" customWidth="1"/>
    <col min="13575" max="13822" width="9.109375" style="19"/>
    <col min="13823" max="13823" width="3.44140625" style="19" customWidth="1"/>
    <col min="13824" max="13824" width="7.44140625" style="19" customWidth="1"/>
    <col min="13825" max="13827" width="9.109375" style="19"/>
    <col min="13828" max="13828" width="27.44140625" style="19" customWidth="1"/>
    <col min="13829" max="13829" width="15.109375" style="19" customWidth="1"/>
    <col min="13830" max="13830" width="14.44140625" style="19" customWidth="1"/>
    <col min="13831" max="14078" width="9.109375" style="19"/>
    <col min="14079" max="14079" width="3.44140625" style="19" customWidth="1"/>
    <col min="14080" max="14080" width="7.44140625" style="19" customWidth="1"/>
    <col min="14081" max="14083" width="9.109375" style="19"/>
    <col min="14084" max="14084" width="27.44140625" style="19" customWidth="1"/>
    <col min="14085" max="14085" width="15.109375" style="19" customWidth="1"/>
    <col min="14086" max="14086" width="14.44140625" style="19" customWidth="1"/>
    <col min="14087" max="14334" width="9.109375" style="19"/>
    <col min="14335" max="14335" width="3.44140625" style="19" customWidth="1"/>
    <col min="14336" max="14336" width="7.44140625" style="19" customWidth="1"/>
    <col min="14337" max="14339" width="9.109375" style="19"/>
    <col min="14340" max="14340" width="27.44140625" style="19" customWidth="1"/>
    <col min="14341" max="14341" width="15.109375" style="19" customWidth="1"/>
    <col min="14342" max="14342" width="14.44140625" style="19" customWidth="1"/>
    <col min="14343" max="14590" width="9.109375" style="19"/>
    <col min="14591" max="14591" width="3.44140625" style="19" customWidth="1"/>
    <col min="14592" max="14592" width="7.44140625" style="19" customWidth="1"/>
    <col min="14593" max="14595" width="9.109375" style="19"/>
    <col min="14596" max="14596" width="27.44140625" style="19" customWidth="1"/>
    <col min="14597" max="14597" width="15.109375" style="19" customWidth="1"/>
    <col min="14598" max="14598" width="14.44140625" style="19" customWidth="1"/>
    <col min="14599" max="14846" width="9.109375" style="19"/>
    <col min="14847" max="14847" width="3.44140625" style="19" customWidth="1"/>
    <col min="14848" max="14848" width="7.44140625" style="19" customWidth="1"/>
    <col min="14849" max="14851" width="9.109375" style="19"/>
    <col min="14852" max="14852" width="27.44140625" style="19" customWidth="1"/>
    <col min="14853" max="14853" width="15.109375" style="19" customWidth="1"/>
    <col min="14854" max="14854" width="14.44140625" style="19" customWidth="1"/>
    <col min="14855" max="15102" width="9.109375" style="19"/>
    <col min="15103" max="15103" width="3.44140625" style="19" customWidth="1"/>
    <col min="15104" max="15104" width="7.44140625" style="19" customWidth="1"/>
    <col min="15105" max="15107" width="9.109375" style="19"/>
    <col min="15108" max="15108" width="27.44140625" style="19" customWidth="1"/>
    <col min="15109" max="15109" width="15.109375" style="19" customWidth="1"/>
    <col min="15110" max="15110" width="14.44140625" style="19" customWidth="1"/>
    <col min="15111" max="15358" width="9.109375" style="19"/>
    <col min="15359" max="15359" width="3.44140625" style="19" customWidth="1"/>
    <col min="15360" max="15360" width="7.44140625" style="19" customWidth="1"/>
    <col min="15361" max="15363" width="9.109375" style="19"/>
    <col min="15364" max="15364" width="27.44140625" style="19" customWidth="1"/>
    <col min="15365" max="15365" width="15.109375" style="19" customWidth="1"/>
    <col min="15366" max="15366" width="14.44140625" style="19" customWidth="1"/>
    <col min="15367" max="15614" width="9.109375" style="19"/>
    <col min="15615" max="15615" width="3.44140625" style="19" customWidth="1"/>
    <col min="15616" max="15616" width="7.44140625" style="19" customWidth="1"/>
    <col min="15617" max="15619" width="9.109375" style="19"/>
    <col min="15620" max="15620" width="27.44140625" style="19" customWidth="1"/>
    <col min="15621" max="15621" width="15.109375" style="19" customWidth="1"/>
    <col min="15622" max="15622" width="14.44140625" style="19" customWidth="1"/>
    <col min="15623" max="15870" width="9.109375" style="19"/>
    <col min="15871" max="15871" width="3.44140625" style="19" customWidth="1"/>
    <col min="15872" max="15872" width="7.44140625" style="19" customWidth="1"/>
    <col min="15873" max="15875" width="9.109375" style="19"/>
    <col min="15876" max="15876" width="27.44140625" style="19" customWidth="1"/>
    <col min="15877" max="15877" width="15.109375" style="19" customWidth="1"/>
    <col min="15878" max="15878" width="14.44140625" style="19" customWidth="1"/>
    <col min="15879" max="16126" width="9.109375" style="19"/>
    <col min="16127" max="16127" width="3.44140625" style="19" customWidth="1"/>
    <col min="16128" max="16128" width="7.44140625" style="19" customWidth="1"/>
    <col min="16129" max="16131" width="9.109375" style="19"/>
    <col min="16132" max="16132" width="27.44140625" style="19" customWidth="1"/>
    <col min="16133" max="16133" width="15.109375" style="19" customWidth="1"/>
    <col min="16134" max="16134" width="14.44140625" style="19" customWidth="1"/>
    <col min="16135" max="16383" width="9.109375" style="19"/>
    <col min="16384" max="16384" width="9.109375" style="19" customWidth="1"/>
  </cols>
  <sheetData>
    <row r="3" spans="1:9" ht="15.6" x14ac:dyDescent="0.3">
      <c r="H3" s="20" t="s">
        <v>41</v>
      </c>
    </row>
    <row r="4" spans="1:9" ht="15.6" x14ac:dyDescent="0.3">
      <c r="H4" s="20" t="s">
        <v>42</v>
      </c>
    </row>
    <row r="5" spans="1:9" ht="15.6" x14ac:dyDescent="0.3">
      <c r="H5" s="20" t="s">
        <v>43</v>
      </c>
    </row>
    <row r="6" spans="1:9" ht="15.6" x14ac:dyDescent="0.3">
      <c r="H6" s="20" t="s">
        <v>44</v>
      </c>
    </row>
    <row r="7" spans="1:9" ht="15.6" x14ac:dyDescent="0.3">
      <c r="H7" s="21"/>
    </row>
    <row r="8" spans="1:9" ht="15.6" x14ac:dyDescent="0.3">
      <c r="H8" s="20" t="s">
        <v>80</v>
      </c>
    </row>
    <row r="9" spans="1:9" ht="15.6" x14ac:dyDescent="0.3">
      <c r="H9" s="20" t="s">
        <v>46</v>
      </c>
    </row>
    <row r="11" spans="1:9" ht="18" x14ac:dyDescent="0.35">
      <c r="A11" s="69" t="s">
        <v>81</v>
      </c>
      <c r="B11" s="70"/>
      <c r="C11" s="70"/>
      <c r="D11" s="70"/>
      <c r="E11" s="70"/>
      <c r="F11" s="70"/>
      <c r="G11" s="70"/>
      <c r="H11" s="70"/>
    </row>
    <row r="12" spans="1:9" ht="15" x14ac:dyDescent="0.35">
      <c r="A12" s="71" t="s">
        <v>48</v>
      </c>
      <c r="B12" s="72"/>
      <c r="C12" s="72"/>
      <c r="D12" s="72"/>
      <c r="E12" s="72"/>
      <c r="F12" s="72"/>
      <c r="G12" s="72"/>
      <c r="H12" s="72"/>
    </row>
    <row r="13" spans="1:9" ht="18.600000000000001" thickBot="1" x14ac:dyDescent="0.4">
      <c r="E13" s="22" t="s">
        <v>85</v>
      </c>
      <c r="F13" s="22"/>
      <c r="G13" s="22"/>
      <c r="H13" s="22"/>
    </row>
    <row r="14" spans="1:9" ht="16.2" thickTop="1" x14ac:dyDescent="0.3">
      <c r="B14" s="23" t="s">
        <v>49</v>
      </c>
      <c r="C14" s="24" t="s">
        <v>50</v>
      </c>
      <c r="D14" s="25"/>
      <c r="E14" s="25"/>
      <c r="F14" s="26"/>
      <c r="G14" s="27" t="s">
        <v>51</v>
      </c>
      <c r="H14" s="58" t="s">
        <v>82</v>
      </c>
      <c r="I14" s="21"/>
    </row>
    <row r="15" spans="1:9" ht="16.2" thickBot="1" x14ac:dyDescent="0.35">
      <c r="B15" s="28" t="s">
        <v>53</v>
      </c>
      <c r="C15" s="29" t="s">
        <v>54</v>
      </c>
      <c r="D15" s="30"/>
      <c r="E15" s="30"/>
      <c r="F15" s="31"/>
      <c r="G15" s="32" t="s">
        <v>55</v>
      </c>
      <c r="H15" s="34" t="s">
        <v>55</v>
      </c>
      <c r="I15" s="21"/>
    </row>
    <row r="16" spans="1:9" ht="16.8" thickTop="1" thickBot="1" x14ac:dyDescent="0.35">
      <c r="B16" s="33">
        <v>1</v>
      </c>
      <c r="C16" s="75">
        <v>2</v>
      </c>
      <c r="D16" s="76"/>
      <c r="E16" s="76"/>
      <c r="F16" s="77"/>
      <c r="G16" s="32">
        <v>3</v>
      </c>
      <c r="H16" s="34">
        <v>4</v>
      </c>
      <c r="I16" s="21"/>
    </row>
    <row r="17" spans="2:9" ht="16.2" thickTop="1" x14ac:dyDescent="0.3">
      <c r="B17" s="35"/>
      <c r="C17" s="36"/>
      <c r="D17" s="37"/>
      <c r="E17" s="37"/>
      <c r="F17" s="38"/>
      <c r="G17" s="59"/>
      <c r="H17" s="60"/>
      <c r="I17" s="21"/>
    </row>
    <row r="18" spans="2:9" ht="16.2" x14ac:dyDescent="0.35">
      <c r="B18" s="41"/>
      <c r="C18" s="42" t="s">
        <v>56</v>
      </c>
      <c r="D18" s="43"/>
      <c r="E18" s="43"/>
      <c r="F18" s="44"/>
      <c r="G18" s="45"/>
      <c r="H18" s="46"/>
      <c r="I18" s="21"/>
    </row>
    <row r="19" spans="2:9" ht="15.6" x14ac:dyDescent="0.3">
      <c r="B19" s="41"/>
      <c r="C19" s="42"/>
      <c r="D19" s="43"/>
      <c r="E19" s="43"/>
      <c r="F19" s="44"/>
      <c r="G19" s="45"/>
      <c r="H19" s="46"/>
      <c r="I19" s="21"/>
    </row>
    <row r="20" spans="2:9" ht="15.6" x14ac:dyDescent="0.3">
      <c r="B20" s="41" t="s">
        <v>57</v>
      </c>
      <c r="C20" s="42" t="s">
        <v>58</v>
      </c>
      <c r="D20" s="43"/>
      <c r="E20" s="43"/>
      <c r="F20" s="44"/>
      <c r="G20" s="47">
        <v>970000</v>
      </c>
      <c r="H20" s="61">
        <v>966829.48</v>
      </c>
      <c r="I20" s="21"/>
    </row>
    <row r="21" spans="2:9" ht="15.6" x14ac:dyDescent="0.3">
      <c r="B21" s="41" t="s">
        <v>59</v>
      </c>
      <c r="C21" s="42" t="s">
        <v>60</v>
      </c>
      <c r="D21" s="43"/>
      <c r="E21" s="43"/>
      <c r="F21" s="44"/>
      <c r="G21" s="45">
        <v>0</v>
      </c>
      <c r="H21" s="61">
        <v>0</v>
      </c>
      <c r="I21" s="21"/>
    </row>
    <row r="22" spans="2:9" ht="30.75" customHeight="1" x14ac:dyDescent="0.3">
      <c r="B22" s="41" t="s">
        <v>61</v>
      </c>
      <c r="C22" s="78" t="s">
        <v>78</v>
      </c>
      <c r="D22" s="79"/>
      <c r="E22" s="79"/>
      <c r="F22" s="80"/>
      <c r="G22" s="45">
        <v>125262.27</v>
      </c>
      <c r="H22" s="61">
        <f>G22</f>
        <v>125262.27</v>
      </c>
      <c r="I22" s="21"/>
    </row>
    <row r="23" spans="2:9" ht="15.6" x14ac:dyDescent="0.3">
      <c r="B23" s="41"/>
      <c r="C23" s="42"/>
      <c r="D23" s="43"/>
      <c r="E23" s="43"/>
      <c r="F23" s="44"/>
      <c r="G23" s="45"/>
      <c r="H23" s="61"/>
      <c r="I23" s="21"/>
    </row>
    <row r="24" spans="2:9" ht="15.6" x14ac:dyDescent="0.3">
      <c r="B24" s="49"/>
      <c r="C24" s="50" t="s">
        <v>62</v>
      </c>
      <c r="D24" s="51"/>
      <c r="E24" s="51"/>
      <c r="F24" s="52"/>
      <c r="G24" s="53">
        <f>SUM(G20:G23)</f>
        <v>1095262.27</v>
      </c>
      <c r="H24" s="62">
        <f>H20+H21+H22</f>
        <v>1092091.75</v>
      </c>
      <c r="I24" s="21"/>
    </row>
    <row r="25" spans="2:9" ht="15.6" x14ac:dyDescent="0.3">
      <c r="B25" s="41"/>
      <c r="C25" s="42"/>
      <c r="D25" s="43"/>
      <c r="E25" s="43"/>
      <c r="F25" s="44"/>
      <c r="G25" s="45"/>
      <c r="H25" s="61"/>
      <c r="I25" s="21"/>
    </row>
    <row r="26" spans="2:9" ht="16.2" x14ac:dyDescent="0.35">
      <c r="B26" s="41"/>
      <c r="C26" s="42" t="s">
        <v>63</v>
      </c>
      <c r="D26" s="43"/>
      <c r="E26" s="43"/>
      <c r="F26" s="44"/>
      <c r="G26" s="45"/>
      <c r="H26" s="61"/>
      <c r="I26" s="21"/>
    </row>
    <row r="27" spans="2:9" ht="15.6" x14ac:dyDescent="0.3">
      <c r="B27" s="41"/>
      <c r="C27" s="42"/>
      <c r="D27" s="43"/>
      <c r="E27" s="43"/>
      <c r="F27" s="44"/>
      <c r="G27" s="45"/>
      <c r="H27" s="61"/>
      <c r="I27" s="21"/>
    </row>
    <row r="28" spans="2:9" ht="15.6" x14ac:dyDescent="0.3">
      <c r="B28" s="41" t="s">
        <v>64</v>
      </c>
      <c r="C28" s="42" t="s">
        <v>65</v>
      </c>
      <c r="D28" s="43"/>
      <c r="E28" s="43"/>
      <c r="F28" s="44"/>
      <c r="G28" s="45">
        <v>220000</v>
      </c>
      <c r="H28" s="61">
        <v>218671.39</v>
      </c>
      <c r="I28" s="21"/>
    </row>
    <row r="29" spans="2:9" ht="15.6" x14ac:dyDescent="0.3">
      <c r="B29" s="41"/>
      <c r="C29" s="42"/>
      <c r="D29" s="43"/>
      <c r="E29" s="43"/>
      <c r="F29" s="44"/>
      <c r="G29" s="45"/>
      <c r="H29" s="61"/>
      <c r="I29" s="21"/>
    </row>
    <row r="30" spans="2:9" ht="15.6" x14ac:dyDescent="0.3">
      <c r="B30" s="41" t="s">
        <v>83</v>
      </c>
      <c r="C30" s="42" t="s">
        <v>9</v>
      </c>
      <c r="D30" s="43"/>
      <c r="E30" s="43"/>
      <c r="F30" s="44"/>
      <c r="G30" s="45">
        <v>700000</v>
      </c>
      <c r="H30" s="61">
        <v>695551.58</v>
      </c>
      <c r="I30" s="21"/>
    </row>
    <row r="31" spans="2:9" ht="15.6" x14ac:dyDescent="0.3">
      <c r="B31" s="41"/>
      <c r="C31" s="42"/>
      <c r="D31" s="43"/>
      <c r="E31" s="43"/>
      <c r="F31" s="44"/>
      <c r="G31" s="45"/>
      <c r="H31" s="61"/>
      <c r="I31" s="21"/>
    </row>
    <row r="32" spans="2:9" ht="15.6" x14ac:dyDescent="0.3">
      <c r="B32" s="41" t="s">
        <v>69</v>
      </c>
      <c r="C32" s="42" t="s">
        <v>68</v>
      </c>
      <c r="D32" s="43"/>
      <c r="E32" s="43"/>
      <c r="F32" s="44"/>
      <c r="G32" s="57" t="s">
        <v>79</v>
      </c>
      <c r="H32" s="67" t="s">
        <v>79</v>
      </c>
      <c r="I32" s="21"/>
    </row>
    <row r="33" spans="2:11" ht="15.6" x14ac:dyDescent="0.3">
      <c r="B33" s="41"/>
      <c r="C33" s="42"/>
      <c r="D33" s="43"/>
      <c r="E33" s="43"/>
      <c r="F33" s="44"/>
      <c r="G33" s="45"/>
      <c r="H33" s="61"/>
      <c r="I33" s="21"/>
    </row>
    <row r="34" spans="2:11" ht="15.6" x14ac:dyDescent="0.3">
      <c r="B34" s="41" t="s">
        <v>84</v>
      </c>
      <c r="C34" s="42" t="s">
        <v>11</v>
      </c>
      <c r="D34" s="43"/>
      <c r="E34" s="43"/>
      <c r="F34" s="44"/>
      <c r="G34" s="45"/>
      <c r="H34" s="61"/>
      <c r="I34" s="21"/>
    </row>
    <row r="35" spans="2:11" ht="15.6" x14ac:dyDescent="0.3">
      <c r="B35" s="41"/>
      <c r="C35" s="42" t="s">
        <v>7</v>
      </c>
      <c r="D35" s="43"/>
      <c r="E35" s="43"/>
      <c r="F35" s="44"/>
      <c r="G35" s="45">
        <v>75000</v>
      </c>
      <c r="H35" s="61">
        <v>73448.12</v>
      </c>
      <c r="I35" s="21"/>
    </row>
    <row r="36" spans="2:11" ht="15.6" x14ac:dyDescent="0.3">
      <c r="B36" s="41"/>
      <c r="C36" s="42" t="s">
        <v>70</v>
      </c>
      <c r="D36" s="43"/>
      <c r="E36" s="43"/>
      <c r="F36" s="44"/>
      <c r="G36" s="45">
        <f>G35/100*30.2</f>
        <v>22650</v>
      </c>
      <c r="H36" s="61">
        <f>(H35/100*30.2)-0.03</f>
        <v>22181.302239999997</v>
      </c>
      <c r="I36" s="21"/>
    </row>
    <row r="37" spans="2:11" ht="15.6" x14ac:dyDescent="0.3">
      <c r="B37" s="41"/>
      <c r="C37" s="42" t="s">
        <v>71</v>
      </c>
      <c r="D37" s="43"/>
      <c r="E37" s="43"/>
      <c r="F37" s="44"/>
      <c r="G37" s="45">
        <v>8000</v>
      </c>
      <c r="H37" s="61">
        <v>8000</v>
      </c>
      <c r="I37" s="21"/>
    </row>
    <row r="38" spans="2:11" ht="15.6" x14ac:dyDescent="0.3">
      <c r="B38" s="41"/>
      <c r="C38" s="42" t="s">
        <v>72</v>
      </c>
      <c r="D38" s="43"/>
      <c r="E38" s="43"/>
      <c r="F38" s="44"/>
      <c r="G38" s="45">
        <v>50000</v>
      </c>
      <c r="H38" s="61">
        <f>17603.36+28038.01</f>
        <v>45641.369999999995</v>
      </c>
      <c r="I38" s="21"/>
    </row>
    <row r="39" spans="2:11" ht="15.6" x14ac:dyDescent="0.3">
      <c r="B39" s="41"/>
      <c r="C39" s="42" t="s">
        <v>73</v>
      </c>
      <c r="D39" s="43"/>
      <c r="E39" s="43"/>
      <c r="F39" s="44"/>
      <c r="G39" s="45">
        <v>8000</v>
      </c>
      <c r="H39" s="61">
        <v>7540.87</v>
      </c>
      <c r="I39" s="21"/>
    </row>
    <row r="40" spans="2:11" ht="15.6" x14ac:dyDescent="0.3">
      <c r="B40" s="41"/>
      <c r="C40" s="42"/>
      <c r="D40" s="43"/>
      <c r="E40" s="43"/>
      <c r="F40" s="44"/>
      <c r="G40" s="45"/>
      <c r="H40" s="61"/>
      <c r="I40" s="21"/>
    </row>
    <row r="41" spans="2:11" ht="15.6" x14ac:dyDescent="0.3">
      <c r="B41" s="41"/>
      <c r="C41" s="50" t="s">
        <v>74</v>
      </c>
      <c r="D41" s="51"/>
      <c r="E41" s="51"/>
      <c r="F41" s="52"/>
      <c r="G41" s="53">
        <f>SUM(G28:G40)</f>
        <v>1083650</v>
      </c>
      <c r="H41" s="62">
        <f>H28+H30+H35+H36+H37+H38+H39</f>
        <v>1071034.6322400002</v>
      </c>
      <c r="I41" s="21"/>
    </row>
    <row r="42" spans="2:11" ht="30.75" customHeight="1" thickBot="1" x14ac:dyDescent="0.35">
      <c r="B42" s="63"/>
      <c r="C42" s="81" t="s">
        <v>86</v>
      </c>
      <c r="D42" s="82"/>
      <c r="E42" s="82"/>
      <c r="F42" s="83"/>
      <c r="G42" s="64"/>
      <c r="H42" s="65">
        <f>H24-H41</f>
        <v>21057.117759999819</v>
      </c>
      <c r="I42" s="21"/>
      <c r="K42" s="66"/>
    </row>
    <row r="43" spans="2:11" ht="16.2" thickTop="1" x14ac:dyDescent="0.3">
      <c r="B43" s="21"/>
      <c r="C43" s="21"/>
      <c r="D43" s="21"/>
      <c r="E43" s="21"/>
      <c r="F43" s="21"/>
      <c r="G43" s="21"/>
      <c r="H43" s="21"/>
      <c r="I43" s="21"/>
    </row>
    <row r="44" spans="2:11" ht="15.6" x14ac:dyDescent="0.3">
      <c r="B44" s="21"/>
      <c r="C44" s="21" t="s">
        <v>75</v>
      </c>
      <c r="D44" s="21"/>
      <c r="E44" s="21"/>
      <c r="F44" s="21"/>
      <c r="G44" s="21" t="s">
        <v>76</v>
      </c>
      <c r="H44" s="21"/>
      <c r="I44" s="21"/>
    </row>
    <row r="45" spans="2:11" ht="15.6" x14ac:dyDescent="0.3">
      <c r="B45" s="21"/>
      <c r="C45" s="21"/>
      <c r="D45" s="21"/>
      <c r="E45" s="21"/>
      <c r="F45" s="21"/>
      <c r="G45" s="21"/>
      <c r="H45" s="21"/>
      <c r="I45" s="21"/>
    </row>
    <row r="46" spans="2:11" ht="15.6" x14ac:dyDescent="0.3">
      <c r="B46" s="21"/>
      <c r="E46" s="21"/>
      <c r="F46" s="21"/>
      <c r="G46" s="21"/>
      <c r="H46" s="21"/>
      <c r="I46" s="21"/>
    </row>
  </sheetData>
  <mergeCells count="5">
    <mergeCell ref="A11:H11"/>
    <mergeCell ref="A12:H12"/>
    <mergeCell ref="C16:F16"/>
    <mergeCell ref="C22:F22"/>
    <mergeCell ref="C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Смета</vt:lpstr>
      <vt:lpstr>Исполнение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2020-03-05T10:34:39Z</dcterms:modified>
</cp:coreProperties>
</file>